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suo365-my.sharepoint.com/personal/kspackman_stampinup_com/Documents/Desktop/The Real Costcalculator/"/>
    </mc:Choice>
  </mc:AlternateContent>
  <xr:revisionPtr revIDLastSave="14" documentId="8_{41FA3656-28F4-471B-94B9-B8CDABEBEE6B}" xr6:coauthVersionLast="47" xr6:coauthVersionMax="47" xr10:uidLastSave="{4D30A365-ABB4-457A-934A-045B3FBCBDF3}"/>
  <bookViews>
    <workbookView xWindow="-28920" yWindow="-120" windowWidth="29040" windowHeight="15840" xr2:uid="{00000000-000D-0000-FFFF-FFFF00000000}"/>
  </bookViews>
  <sheets>
    <sheet name="Full Version 22-23 AC &amp; 23 JA " sheetId="1" r:id="rId1"/>
  </sheets>
  <definedNames>
    <definedName name="_xlnm._FilterDatabase" localSheetId="0" hidden="1">'Full Version 22-23 AC &amp; 23 JA '!$A$11:$J$30</definedName>
    <definedName name="Option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39" i="1" l="1"/>
  <c r="G256" i="1"/>
  <c r="H256" i="1" s="1"/>
  <c r="I256" i="1" s="1"/>
  <c r="J256" i="1" s="1"/>
  <c r="L256" i="1" s="1"/>
  <c r="G264" i="1"/>
  <c r="H264" i="1" s="1"/>
  <c r="I264" i="1" s="1"/>
  <c r="J264" i="1" s="1"/>
  <c r="L264" i="1" s="1"/>
  <c r="G263" i="1"/>
  <c r="H263" i="1" s="1"/>
  <c r="I263" i="1" s="1"/>
  <c r="J263" i="1" s="1"/>
  <c r="L263" i="1" s="1"/>
  <c r="G262" i="1"/>
  <c r="H262" i="1" s="1"/>
  <c r="I262" i="1" s="1"/>
  <c r="J262" i="1" s="1"/>
  <c r="L262" i="1" s="1"/>
  <c r="G240" i="1"/>
  <c r="H240" i="1" s="1"/>
  <c r="I240" i="1" s="1"/>
  <c r="J240" i="1" s="1"/>
  <c r="L240" i="1" s="1"/>
  <c r="G261" i="1"/>
  <c r="H261" i="1" s="1"/>
  <c r="I261" i="1" s="1"/>
  <c r="J261" i="1" s="1"/>
  <c r="L261" i="1" s="1"/>
  <c r="G257" i="1"/>
  <c r="H257" i="1" s="1"/>
  <c r="I257" i="1" s="1"/>
  <c r="J257" i="1" s="1"/>
  <c r="L257" i="1" s="1"/>
  <c r="G255" i="1"/>
  <c r="H255" i="1" s="1"/>
  <c r="I255" i="1" s="1"/>
  <c r="J255" i="1" s="1"/>
  <c r="L255" i="1" s="1"/>
  <c r="G252" i="1"/>
  <c r="H252" i="1" s="1"/>
  <c r="I252" i="1" s="1"/>
  <c r="J252" i="1" s="1"/>
  <c r="L252" i="1" s="1"/>
  <c r="G249" i="1"/>
  <c r="H249" i="1" s="1"/>
  <c r="I249" i="1" s="1"/>
  <c r="J249" i="1" s="1"/>
  <c r="L249" i="1" s="1"/>
  <c r="G247" i="1"/>
  <c r="H247" i="1" s="1"/>
  <c r="I247" i="1" s="1"/>
  <c r="J247" i="1" s="1"/>
  <c r="L247" i="1" s="1"/>
  <c r="G244" i="1"/>
  <c r="H244" i="1" s="1"/>
  <c r="I244" i="1" s="1"/>
  <c r="J244" i="1" s="1"/>
  <c r="L244" i="1" s="1"/>
  <c r="G260" i="1"/>
  <c r="H260" i="1" s="1"/>
  <c r="I260" i="1" s="1"/>
  <c r="J260" i="1" s="1"/>
  <c r="L260" i="1" s="1"/>
  <c r="G259" i="1"/>
  <c r="H259" i="1" s="1"/>
  <c r="I259" i="1" s="1"/>
  <c r="J259" i="1" s="1"/>
  <c r="L259" i="1" s="1"/>
  <c r="G258" i="1"/>
  <c r="H258" i="1" s="1"/>
  <c r="I258" i="1" s="1"/>
  <c r="J258" i="1" s="1"/>
  <c r="L258" i="1" s="1"/>
  <c r="G254" i="1"/>
  <c r="H254" i="1" s="1"/>
  <c r="I254" i="1" s="1"/>
  <c r="J254" i="1" s="1"/>
  <c r="L254" i="1" s="1"/>
  <c r="G253" i="1"/>
  <c r="H253" i="1" s="1"/>
  <c r="I253" i="1" s="1"/>
  <c r="J253" i="1" s="1"/>
  <c r="L253" i="1" s="1"/>
  <c r="G251" i="1"/>
  <c r="H251" i="1" s="1"/>
  <c r="I251" i="1" s="1"/>
  <c r="J251" i="1" s="1"/>
  <c r="L251" i="1" s="1"/>
  <c r="G250" i="1"/>
  <c r="H250" i="1" s="1"/>
  <c r="I250" i="1" s="1"/>
  <c r="J250" i="1" s="1"/>
  <c r="L250" i="1" s="1"/>
  <c r="G248" i="1"/>
  <c r="H248" i="1" s="1"/>
  <c r="I248" i="1" s="1"/>
  <c r="J248" i="1" s="1"/>
  <c r="L248" i="1" s="1"/>
  <c r="G246" i="1"/>
  <c r="H246" i="1" s="1"/>
  <c r="I246" i="1" s="1"/>
  <c r="J246" i="1" s="1"/>
  <c r="L246" i="1" s="1"/>
  <c r="G245" i="1"/>
  <c r="H245" i="1" s="1"/>
  <c r="I245" i="1" s="1"/>
  <c r="J245" i="1" s="1"/>
  <c r="L245" i="1" s="1"/>
  <c r="G243" i="1"/>
  <c r="H243" i="1" s="1"/>
  <c r="I243" i="1" s="1"/>
  <c r="J243" i="1" s="1"/>
  <c r="L243" i="1" s="1"/>
  <c r="G242" i="1"/>
  <c r="H242" i="1" s="1"/>
  <c r="I242" i="1" s="1"/>
  <c r="J242" i="1" s="1"/>
  <c r="L242" i="1" s="1"/>
  <c r="G241" i="1"/>
  <c r="H241" i="1" s="1"/>
  <c r="I241" i="1" s="1"/>
  <c r="J241" i="1" s="1"/>
  <c r="L241" i="1" s="1"/>
  <c r="G236" i="1"/>
  <c r="G234" i="1"/>
  <c r="G230" i="1"/>
  <c r="G232" i="1"/>
  <c r="G233" i="1"/>
  <c r="G235" i="1"/>
  <c r="G237" i="1"/>
  <c r="G238" i="1"/>
  <c r="G231" i="1"/>
  <c r="G229" i="1"/>
  <c r="H239" i="1" l="1"/>
  <c r="H238" i="1"/>
  <c r="H237" i="1"/>
  <c r="H236" i="1"/>
  <c r="I236" i="1" s="1"/>
  <c r="J236" i="1" s="1"/>
  <c r="L236" i="1" s="1"/>
  <c r="H235" i="1"/>
  <c r="I235" i="1" s="1"/>
  <c r="H234" i="1"/>
  <c r="I234" i="1" s="1"/>
  <c r="H230" i="1"/>
  <c r="I230" i="1" s="1"/>
  <c r="H229" i="1"/>
  <c r="I229" i="1" s="1"/>
  <c r="G193" i="1"/>
  <c r="H193" i="1" s="1"/>
  <c r="I193" i="1" s="1"/>
  <c r="G192" i="1"/>
  <c r="H192" i="1" s="1"/>
  <c r="I192" i="1" s="1"/>
  <c r="G191" i="1"/>
  <c r="H191" i="1" s="1"/>
  <c r="G190" i="1"/>
  <c r="H190" i="1" s="1"/>
  <c r="G189" i="1"/>
  <c r="G187" i="1"/>
  <c r="H187" i="1" s="1"/>
  <c r="I187" i="1" s="1"/>
  <c r="G186" i="1"/>
  <c r="H186" i="1" s="1"/>
  <c r="I186" i="1" s="1"/>
  <c r="G185" i="1"/>
  <c r="H185" i="1" s="1"/>
  <c r="I185" i="1" s="1"/>
  <c r="G184" i="1"/>
  <c r="H184" i="1" s="1"/>
  <c r="I184" i="1" s="1"/>
  <c r="G183" i="1"/>
  <c r="H183" i="1" s="1"/>
  <c r="I183" i="1" s="1"/>
  <c r="G182" i="1"/>
  <c r="H182" i="1" s="1"/>
  <c r="I182" i="1" s="1"/>
  <c r="G180" i="1"/>
  <c r="H180" i="1" s="1"/>
  <c r="I180" i="1" s="1"/>
  <c r="G179" i="1"/>
  <c r="H179" i="1" s="1"/>
  <c r="I179" i="1" s="1"/>
  <c r="G178" i="1"/>
  <c r="H178" i="1" s="1"/>
  <c r="I178" i="1" s="1"/>
  <c r="G177" i="1"/>
  <c r="H177" i="1" s="1"/>
  <c r="I177" i="1" s="1"/>
  <c r="G176" i="1"/>
  <c r="H176" i="1" s="1"/>
  <c r="I176" i="1" s="1"/>
  <c r="G174" i="1"/>
  <c r="H174" i="1" s="1"/>
  <c r="G173" i="1"/>
  <c r="H173" i="1" s="1"/>
  <c r="G172" i="1"/>
  <c r="H172" i="1" s="1"/>
  <c r="G171" i="1"/>
  <c r="H171" i="1" s="1"/>
  <c r="G170" i="1"/>
  <c r="H170" i="1" s="1"/>
  <c r="G169" i="1"/>
  <c r="H169" i="1" s="1"/>
  <c r="G168" i="1"/>
  <c r="H168" i="1" s="1"/>
  <c r="G167" i="1"/>
  <c r="H167" i="1" s="1"/>
  <c r="I167" i="1" s="1"/>
  <c r="G166" i="1"/>
  <c r="H166" i="1" s="1"/>
  <c r="I166" i="1" s="1"/>
  <c r="G165" i="1"/>
  <c r="H165" i="1" s="1"/>
  <c r="I165" i="1" s="1"/>
  <c r="G163" i="1"/>
  <c r="H163" i="1" s="1"/>
  <c r="I163" i="1" s="1"/>
  <c r="G162" i="1"/>
  <c r="H162" i="1" s="1"/>
  <c r="G161" i="1"/>
  <c r="H161" i="1" s="1"/>
  <c r="I161" i="1" s="1"/>
  <c r="G160" i="1"/>
  <c r="H160" i="1" s="1"/>
  <c r="I160" i="1" s="1"/>
  <c r="G159" i="1"/>
  <c r="H159" i="1" s="1"/>
  <c r="I159" i="1" s="1"/>
  <c r="G158" i="1"/>
  <c r="H158" i="1" s="1"/>
  <c r="I158" i="1" s="1"/>
  <c r="G157" i="1"/>
  <c r="H157" i="1" s="1"/>
  <c r="I157" i="1" s="1"/>
  <c r="G156" i="1"/>
  <c r="H156" i="1" s="1"/>
  <c r="I156" i="1" s="1"/>
  <c r="G155" i="1"/>
  <c r="H155" i="1" s="1"/>
  <c r="I155" i="1" s="1"/>
  <c r="G154" i="1"/>
  <c r="H154" i="1" s="1"/>
  <c r="I154" i="1" s="1"/>
  <c r="G153" i="1"/>
  <c r="H153" i="1" s="1"/>
  <c r="I153" i="1" s="1"/>
  <c r="G152" i="1"/>
  <c r="H152" i="1" s="1"/>
  <c r="I152" i="1" s="1"/>
  <c r="G151" i="1"/>
  <c r="H151" i="1" s="1"/>
  <c r="I151" i="1" s="1"/>
  <c r="G150" i="1"/>
  <c r="H150" i="1" s="1"/>
  <c r="G149" i="1"/>
  <c r="H149" i="1" s="1"/>
  <c r="I149" i="1" s="1"/>
  <c r="G148" i="1"/>
  <c r="H148" i="1" s="1"/>
  <c r="G147" i="1"/>
  <c r="H147" i="1" s="1"/>
  <c r="I147" i="1" s="1"/>
  <c r="G146" i="1"/>
  <c r="H146" i="1" s="1"/>
  <c r="G145" i="1"/>
  <c r="H145" i="1" s="1"/>
  <c r="G144" i="1"/>
  <c r="H144" i="1" s="1"/>
  <c r="G143" i="1"/>
  <c r="H143" i="1" s="1"/>
  <c r="I143" i="1" s="1"/>
  <c r="G142" i="1"/>
  <c r="H142" i="1" s="1"/>
  <c r="G141" i="1"/>
  <c r="H141" i="1" s="1"/>
  <c r="G140" i="1"/>
  <c r="H140" i="1" s="1"/>
  <c r="G139" i="1"/>
  <c r="H139" i="1" s="1"/>
  <c r="I139" i="1" s="1"/>
  <c r="G138" i="1"/>
  <c r="H138" i="1" s="1"/>
  <c r="I138" i="1" s="1"/>
  <c r="G137" i="1"/>
  <c r="H137" i="1" s="1"/>
  <c r="I137" i="1" s="1"/>
  <c r="G136" i="1"/>
  <c r="H136" i="1" s="1"/>
  <c r="I136" i="1" s="1"/>
  <c r="G135" i="1"/>
  <c r="H135" i="1" s="1"/>
  <c r="I135" i="1" s="1"/>
  <c r="G134" i="1"/>
  <c r="H134" i="1" s="1"/>
  <c r="I134" i="1" s="1"/>
  <c r="G132" i="1"/>
  <c r="H132" i="1" s="1"/>
  <c r="I132" i="1" s="1"/>
  <c r="G131" i="1"/>
  <c r="H131" i="1" s="1"/>
  <c r="I131" i="1" s="1"/>
  <c r="G130" i="1"/>
  <c r="H130" i="1" s="1"/>
  <c r="G129" i="1"/>
  <c r="H129" i="1" s="1"/>
  <c r="G128" i="1"/>
  <c r="H128" i="1" s="1"/>
  <c r="G127" i="1"/>
  <c r="H127" i="1" s="1"/>
  <c r="G126" i="1"/>
  <c r="H126" i="1" s="1"/>
  <c r="I126" i="1" s="1"/>
  <c r="G125" i="1"/>
  <c r="H125" i="1" s="1"/>
  <c r="I125" i="1" s="1"/>
  <c r="G124" i="1"/>
  <c r="H124" i="1" s="1"/>
  <c r="I124" i="1" s="1"/>
  <c r="G123" i="1"/>
  <c r="H123" i="1" s="1"/>
  <c r="G122" i="1"/>
  <c r="H122" i="1" s="1"/>
  <c r="I122" i="1" s="1"/>
  <c r="G121" i="1"/>
  <c r="H121" i="1" s="1"/>
  <c r="I121" i="1" s="1"/>
  <c r="G120" i="1"/>
  <c r="H120" i="1" s="1"/>
  <c r="I120" i="1" s="1"/>
  <c r="G119" i="1"/>
  <c r="H119" i="1" s="1"/>
  <c r="I119" i="1" s="1"/>
  <c r="G118" i="1"/>
  <c r="H118" i="1" s="1"/>
  <c r="G117" i="1"/>
  <c r="H117" i="1" s="1"/>
  <c r="G116" i="1"/>
  <c r="H116" i="1" s="1"/>
  <c r="G115" i="1"/>
  <c r="H115" i="1" s="1"/>
  <c r="G114" i="1"/>
  <c r="H114" i="1" s="1"/>
  <c r="G113" i="1"/>
  <c r="H113" i="1" s="1"/>
  <c r="G112" i="1"/>
  <c r="H112" i="1" s="1"/>
  <c r="I112" i="1" s="1"/>
  <c r="G111" i="1"/>
  <c r="H111" i="1" s="1"/>
  <c r="I111" i="1" s="1"/>
  <c r="G110" i="1"/>
  <c r="H110" i="1" s="1"/>
  <c r="I110" i="1" s="1"/>
  <c r="G109" i="1"/>
  <c r="H109" i="1" s="1"/>
  <c r="I109" i="1" s="1"/>
  <c r="G108" i="1"/>
  <c r="H108" i="1" s="1"/>
  <c r="I108" i="1" s="1"/>
  <c r="G107" i="1"/>
  <c r="H107" i="1" s="1"/>
  <c r="I107" i="1" s="1"/>
  <c r="G106" i="1"/>
  <c r="H106" i="1" s="1"/>
  <c r="I106" i="1" s="1"/>
  <c r="G105" i="1"/>
  <c r="H105" i="1" s="1"/>
  <c r="I105" i="1" s="1"/>
  <c r="G104" i="1"/>
  <c r="H104" i="1" s="1"/>
  <c r="I104" i="1" s="1"/>
  <c r="G103" i="1"/>
  <c r="H103" i="1" s="1"/>
  <c r="I103" i="1" s="1"/>
  <c r="G102" i="1"/>
  <c r="H102" i="1" s="1"/>
  <c r="I102" i="1" s="1"/>
  <c r="G100" i="1"/>
  <c r="H100" i="1" s="1"/>
  <c r="I100" i="1" s="1"/>
  <c r="G99" i="1"/>
  <c r="H99" i="1" s="1"/>
  <c r="I99" i="1" s="1"/>
  <c r="G98" i="1"/>
  <c r="H98" i="1" s="1"/>
  <c r="G97" i="1"/>
  <c r="H97" i="1" s="1"/>
  <c r="G96" i="1"/>
  <c r="H96" i="1" s="1"/>
  <c r="I96" i="1" s="1"/>
  <c r="G95" i="1"/>
  <c r="H95" i="1" s="1"/>
  <c r="G94" i="1"/>
  <c r="H94" i="1" s="1"/>
  <c r="G93" i="1"/>
  <c r="H93" i="1" s="1"/>
  <c r="G92" i="1"/>
  <c r="H92" i="1" s="1"/>
  <c r="I92" i="1" s="1"/>
  <c r="G91" i="1"/>
  <c r="H91" i="1" s="1"/>
  <c r="G90" i="1"/>
  <c r="H90" i="1" s="1"/>
  <c r="I90" i="1" s="1"/>
  <c r="G89" i="1"/>
  <c r="H89" i="1" s="1"/>
  <c r="I89" i="1" s="1"/>
  <c r="G88" i="1"/>
  <c r="H88" i="1" s="1"/>
  <c r="I88" i="1" s="1"/>
  <c r="G87" i="1"/>
  <c r="H87" i="1" s="1"/>
  <c r="I87" i="1" s="1"/>
  <c r="G86" i="1"/>
  <c r="H86" i="1" s="1"/>
  <c r="I86" i="1" s="1"/>
  <c r="G85" i="1"/>
  <c r="H85" i="1" s="1"/>
  <c r="I85" i="1" s="1"/>
  <c r="G84" i="1"/>
  <c r="H84" i="1" s="1"/>
  <c r="I84" i="1" s="1"/>
  <c r="G83" i="1"/>
  <c r="H83" i="1" s="1"/>
  <c r="I83" i="1" s="1"/>
  <c r="G82" i="1"/>
  <c r="H82" i="1" s="1"/>
  <c r="I82" i="1" s="1"/>
  <c r="G81" i="1"/>
  <c r="H81" i="1" s="1"/>
  <c r="I81" i="1" s="1"/>
  <c r="G80" i="1"/>
  <c r="H80" i="1" s="1"/>
  <c r="I80" i="1" s="1"/>
  <c r="G79" i="1"/>
  <c r="H79" i="1" s="1"/>
  <c r="I79" i="1" s="1"/>
  <c r="G78" i="1"/>
  <c r="H78" i="1" s="1"/>
  <c r="G77" i="1"/>
  <c r="H77" i="1" s="1"/>
  <c r="G76" i="1"/>
  <c r="H76" i="1" s="1"/>
  <c r="I76" i="1" s="1"/>
  <c r="G75" i="1"/>
  <c r="H75" i="1" s="1"/>
  <c r="G74" i="1"/>
  <c r="H74" i="1" s="1"/>
  <c r="G73" i="1"/>
  <c r="H73" i="1" s="1"/>
  <c r="I73" i="1" s="1"/>
  <c r="G72" i="1"/>
  <c r="H72" i="1" s="1"/>
  <c r="I72" i="1" s="1"/>
  <c r="G71" i="1"/>
  <c r="H71" i="1" s="1"/>
  <c r="I71" i="1" s="1"/>
  <c r="G70" i="1"/>
  <c r="H70" i="1" s="1"/>
  <c r="I70" i="1" s="1"/>
  <c r="G69" i="1"/>
  <c r="H69" i="1" s="1"/>
  <c r="G68" i="1"/>
  <c r="H68" i="1" s="1"/>
  <c r="G67" i="1"/>
  <c r="H67" i="1" s="1"/>
  <c r="G66" i="1"/>
  <c r="H66" i="1" s="1"/>
  <c r="I66" i="1" s="1"/>
  <c r="G65" i="1"/>
  <c r="H65" i="1" s="1"/>
  <c r="I65" i="1" s="1"/>
  <c r="G64" i="1"/>
  <c r="H64" i="1" s="1"/>
  <c r="I64" i="1" s="1"/>
  <c r="G63" i="1"/>
  <c r="H63" i="1" s="1"/>
  <c r="G62" i="1"/>
  <c r="H62" i="1" s="1"/>
  <c r="I62" i="1" s="1"/>
  <c r="G61" i="1"/>
  <c r="H61" i="1" s="1"/>
  <c r="I61" i="1" s="1"/>
  <c r="G60" i="1"/>
  <c r="H60" i="1" s="1"/>
  <c r="I60" i="1" s="1"/>
  <c r="G59" i="1"/>
  <c r="H59" i="1" s="1"/>
  <c r="I59" i="1" s="1"/>
  <c r="G58" i="1"/>
  <c r="H58" i="1" s="1"/>
  <c r="I58" i="1" s="1"/>
  <c r="G57" i="1"/>
  <c r="H57" i="1" s="1"/>
  <c r="G56" i="1"/>
  <c r="H56" i="1" s="1"/>
  <c r="I56" i="1" s="1"/>
  <c r="G55" i="1"/>
  <c r="H55" i="1" s="1"/>
  <c r="I55" i="1" s="1"/>
  <c r="G54" i="1"/>
  <c r="H54" i="1" s="1"/>
  <c r="I54" i="1" s="1"/>
  <c r="G53" i="1"/>
  <c r="H53" i="1" s="1"/>
  <c r="G52" i="1"/>
  <c r="H52" i="1" s="1"/>
  <c r="I52" i="1" s="1"/>
  <c r="G51" i="1"/>
  <c r="H51" i="1" s="1"/>
  <c r="I51" i="1" s="1"/>
  <c r="G50" i="1"/>
  <c r="H50" i="1" s="1"/>
  <c r="I50" i="1" s="1"/>
  <c r="G49" i="1"/>
  <c r="H49" i="1" s="1"/>
  <c r="I49" i="1" s="1"/>
  <c r="G48" i="1"/>
  <c r="H48" i="1" s="1"/>
  <c r="I48" i="1" s="1"/>
  <c r="G47" i="1"/>
  <c r="H47" i="1" s="1"/>
  <c r="I47" i="1" s="1"/>
  <c r="G46" i="1"/>
  <c r="H46" i="1" s="1"/>
  <c r="I46" i="1" s="1"/>
  <c r="G45" i="1"/>
  <c r="H45" i="1" s="1"/>
  <c r="I45" i="1" s="1"/>
  <c r="G44" i="1"/>
  <c r="H44" i="1" s="1"/>
  <c r="I44" i="1" s="1"/>
  <c r="G43" i="1"/>
  <c r="H43" i="1" s="1"/>
  <c r="G42" i="1"/>
  <c r="H42" i="1" s="1"/>
  <c r="I42" i="1" s="1"/>
  <c r="G41" i="1"/>
  <c r="H41" i="1" s="1"/>
  <c r="I41" i="1" s="1"/>
  <c r="G40" i="1"/>
  <c r="H40" i="1" s="1"/>
  <c r="I40" i="1" s="1"/>
  <c r="G39" i="1"/>
  <c r="H39" i="1" s="1"/>
  <c r="I39" i="1" s="1"/>
  <c r="G38" i="1"/>
  <c r="H38" i="1" s="1"/>
  <c r="I38" i="1" s="1"/>
  <c r="G37" i="1"/>
  <c r="H37" i="1" s="1"/>
  <c r="I37" i="1" s="1"/>
  <c r="G36" i="1"/>
  <c r="H36" i="1" s="1"/>
  <c r="I36" i="1" s="1"/>
  <c r="G35" i="1"/>
  <c r="H35" i="1" s="1"/>
  <c r="I35" i="1" s="1"/>
  <c r="G34" i="1"/>
  <c r="H34" i="1" s="1"/>
  <c r="I34" i="1" s="1"/>
  <c r="G33" i="1"/>
  <c r="H33" i="1" s="1"/>
  <c r="I33" i="1" s="1"/>
  <c r="G32" i="1"/>
  <c r="H32" i="1" s="1"/>
  <c r="I32" i="1" s="1"/>
  <c r="G226" i="1"/>
  <c r="H226" i="1" s="1"/>
  <c r="G225" i="1"/>
  <c r="H225" i="1" s="1"/>
  <c r="G224" i="1"/>
  <c r="H224" i="1" s="1"/>
  <c r="I224" i="1" s="1"/>
  <c r="G223" i="1"/>
  <c r="H223" i="1" s="1"/>
  <c r="G222" i="1"/>
  <c r="H222" i="1" s="1"/>
  <c r="G221" i="1"/>
  <c r="H221" i="1" s="1"/>
  <c r="I221" i="1" s="1"/>
  <c r="G220" i="1"/>
  <c r="H220" i="1" s="1"/>
  <c r="I220" i="1" s="1"/>
  <c r="G219" i="1"/>
  <c r="H219" i="1" s="1"/>
  <c r="I219" i="1" s="1"/>
  <c r="G218" i="1"/>
  <c r="H218" i="1" s="1"/>
  <c r="I218" i="1" s="1"/>
  <c r="G217" i="1"/>
  <c r="H217" i="1" s="1"/>
  <c r="G216" i="1"/>
  <c r="H216" i="1" s="1"/>
  <c r="G215" i="1"/>
  <c r="H215" i="1" s="1"/>
  <c r="I215" i="1" s="1"/>
  <c r="G214" i="1"/>
  <c r="H214" i="1" s="1"/>
  <c r="G213" i="1"/>
  <c r="H213" i="1" s="1"/>
  <c r="G212" i="1"/>
  <c r="H212" i="1" s="1"/>
  <c r="I212" i="1" s="1"/>
  <c r="G211" i="1"/>
  <c r="H211" i="1" s="1"/>
  <c r="I211" i="1" s="1"/>
  <c r="G210" i="1"/>
  <c r="H210" i="1" s="1"/>
  <c r="I210" i="1" s="1"/>
  <c r="G209" i="1"/>
  <c r="H209" i="1" s="1"/>
  <c r="I209" i="1" s="1"/>
  <c r="J209" i="1" s="1"/>
  <c r="L209" i="1" s="1"/>
  <c r="G208" i="1"/>
  <c r="H208" i="1" s="1"/>
  <c r="I208" i="1" s="1"/>
  <c r="G207" i="1"/>
  <c r="H207" i="1" s="1"/>
  <c r="I207" i="1" s="1"/>
  <c r="G206" i="1"/>
  <c r="H206" i="1" s="1"/>
  <c r="I206" i="1" s="1"/>
  <c r="G205" i="1"/>
  <c r="H205" i="1" s="1"/>
  <c r="I205" i="1" s="1"/>
  <c r="G204" i="1"/>
  <c r="H204" i="1" s="1"/>
  <c r="I204" i="1" s="1"/>
  <c r="G203" i="1"/>
  <c r="H203" i="1" s="1"/>
  <c r="I203" i="1" s="1"/>
  <c r="G202" i="1"/>
  <c r="H202" i="1" s="1"/>
  <c r="I202" i="1" s="1"/>
  <c r="G201" i="1"/>
  <c r="H201" i="1" s="1"/>
  <c r="I201" i="1" s="1"/>
  <c r="G200" i="1"/>
  <c r="H200" i="1" s="1"/>
  <c r="I200" i="1" s="1"/>
  <c r="G199" i="1"/>
  <c r="H199" i="1" s="1"/>
  <c r="I199" i="1" s="1"/>
  <c r="G198" i="1"/>
  <c r="H198" i="1" s="1"/>
  <c r="G197" i="1"/>
  <c r="H197" i="1" s="1"/>
  <c r="G196" i="1"/>
  <c r="H196" i="1" s="1"/>
  <c r="I196" i="1" s="1"/>
  <c r="G194" i="1"/>
  <c r="H194" i="1" s="1"/>
  <c r="I194" i="1" s="1"/>
  <c r="H233" i="1"/>
  <c r="H232" i="1"/>
  <c r="I232" i="1" s="1"/>
  <c r="J232" i="1" s="1"/>
  <c r="L232" i="1" s="1"/>
  <c r="H231" i="1"/>
  <c r="I231" i="1" s="1"/>
  <c r="A195" i="1"/>
  <c r="H189" i="1"/>
  <c r="I189" i="1" s="1"/>
  <c r="A188" i="1"/>
  <c r="A181" i="1"/>
  <c r="A175" i="1"/>
  <c r="A101" i="1"/>
  <c r="A31" i="1"/>
  <c r="G30" i="1"/>
  <c r="H30" i="1" s="1"/>
  <c r="I30" i="1" s="1"/>
  <c r="J30" i="1" s="1"/>
  <c r="L30" i="1" s="1"/>
  <c r="H29" i="1"/>
  <c r="I29" i="1" s="1"/>
  <c r="J29" i="1" s="1"/>
  <c r="L29" i="1" s="1"/>
  <c r="G28" i="1"/>
  <c r="H28" i="1" s="1"/>
  <c r="I28" i="1" s="1"/>
  <c r="J28" i="1" s="1"/>
  <c r="L28" i="1" s="1"/>
  <c r="H27" i="1"/>
  <c r="I27" i="1" s="1"/>
  <c r="J27" i="1" s="1"/>
  <c r="L27" i="1" s="1"/>
  <c r="H26" i="1"/>
  <c r="I26" i="1" s="1"/>
  <c r="J26" i="1" s="1"/>
  <c r="L26" i="1" s="1"/>
  <c r="G25" i="1"/>
  <c r="H25" i="1" s="1"/>
  <c r="I25" i="1" s="1"/>
  <c r="J25" i="1" s="1"/>
  <c r="L25" i="1" s="1"/>
  <c r="G24" i="1"/>
  <c r="H24" i="1" s="1"/>
  <c r="I24" i="1" s="1"/>
  <c r="J24" i="1" s="1"/>
  <c r="L24" i="1" s="1"/>
  <c r="G23" i="1"/>
  <c r="H23" i="1" s="1"/>
  <c r="I23" i="1" s="1"/>
  <c r="J23" i="1" s="1"/>
  <c r="L23" i="1" s="1"/>
  <c r="G22" i="1"/>
  <c r="H22" i="1" s="1"/>
  <c r="I22" i="1" s="1"/>
  <c r="J22" i="1" s="1"/>
  <c r="L22" i="1" s="1"/>
  <c r="G21" i="1"/>
  <c r="H21" i="1" s="1"/>
  <c r="I21" i="1" s="1"/>
  <c r="J21" i="1" s="1"/>
  <c r="L21" i="1" s="1"/>
  <c r="G20" i="1"/>
  <c r="H20" i="1" s="1"/>
  <c r="I20" i="1" s="1"/>
  <c r="J20" i="1" s="1"/>
  <c r="L20" i="1" s="1"/>
  <c r="G19" i="1"/>
  <c r="H19" i="1" s="1"/>
  <c r="I19" i="1" s="1"/>
  <c r="J19" i="1" s="1"/>
  <c r="L19" i="1" s="1"/>
  <c r="G18" i="1"/>
  <c r="H18" i="1" s="1"/>
  <c r="I18" i="1" s="1"/>
  <c r="J18" i="1" s="1"/>
  <c r="L18" i="1" s="1"/>
  <c r="G17" i="1"/>
  <c r="H17" i="1" s="1"/>
  <c r="I17" i="1" s="1"/>
  <c r="J17" i="1" s="1"/>
  <c r="L17" i="1" s="1"/>
  <c r="G16" i="1"/>
  <c r="H16" i="1" s="1"/>
  <c r="I16" i="1" s="1"/>
  <c r="J16" i="1" s="1"/>
  <c r="L16" i="1" s="1"/>
  <c r="G15" i="1"/>
  <c r="H15" i="1" s="1"/>
  <c r="I15" i="1" s="1"/>
  <c r="J15" i="1" s="1"/>
  <c r="L15" i="1" s="1"/>
  <c r="G14" i="1"/>
  <c r="H14" i="1" s="1"/>
  <c r="I14" i="1" s="1"/>
  <c r="J14" i="1" s="1"/>
  <c r="L14" i="1" s="1"/>
  <c r="G13" i="1"/>
  <c r="H13" i="1" s="1"/>
  <c r="I13" i="1" s="1"/>
  <c r="J13" i="1" s="1"/>
  <c r="L13" i="1" s="1"/>
  <c r="I140" i="1" l="1"/>
  <c r="J140" i="1" s="1"/>
  <c r="L140" i="1" s="1"/>
  <c r="I116" i="1"/>
  <c r="J116" i="1" s="1"/>
  <c r="L116" i="1" s="1"/>
  <c r="I68" i="1"/>
  <c r="J68" i="1" s="1"/>
  <c r="L68" i="1" s="1"/>
  <c r="I67" i="1"/>
  <c r="J67" i="1" s="1"/>
  <c r="L67" i="1" s="1"/>
  <c r="I168" i="1"/>
  <c r="J168" i="1" s="1"/>
  <c r="L168" i="1" s="1"/>
  <c r="I43" i="1"/>
  <c r="J43" i="1" s="1"/>
  <c r="L43" i="1" s="1"/>
  <c r="I118" i="1"/>
  <c r="J118" i="1" s="1"/>
  <c r="L118" i="1" s="1"/>
  <c r="I69" i="1"/>
  <c r="J69" i="1" s="1"/>
  <c r="L69" i="1" s="1"/>
  <c r="I74" i="1"/>
  <c r="J74" i="1" s="1"/>
  <c r="L74" i="1" s="1"/>
  <c r="I117" i="1"/>
  <c r="J117" i="1" s="1"/>
  <c r="L117" i="1" s="1"/>
  <c r="I150" i="1"/>
  <c r="J150" i="1" s="1"/>
  <c r="L150" i="1" s="1"/>
  <c r="I77" i="1"/>
  <c r="J77" i="1" s="1"/>
  <c r="L77" i="1" s="1"/>
  <c r="I113" i="1"/>
  <c r="J113" i="1" s="1"/>
  <c r="L113" i="1" s="1"/>
  <c r="I78" i="1"/>
  <c r="J78" i="1" s="1"/>
  <c r="L78" i="1" s="1"/>
  <c r="J207" i="1"/>
  <c r="L207" i="1" s="1"/>
  <c r="I53" i="1"/>
  <c r="J53" i="1" s="1"/>
  <c r="L53" i="1" s="1"/>
  <c r="I128" i="1"/>
  <c r="J128" i="1" s="1"/>
  <c r="L128" i="1" s="1"/>
  <c r="J179" i="1"/>
  <c r="L179" i="1" s="1"/>
  <c r="J206" i="1"/>
  <c r="L206" i="1" s="1"/>
  <c r="J183" i="1"/>
  <c r="L183" i="1" s="1"/>
  <c r="I213" i="1"/>
  <c r="J213" i="1" s="1"/>
  <c r="L213" i="1" s="1"/>
  <c r="J210" i="1"/>
  <c r="L210" i="1" s="1"/>
  <c r="J185" i="1"/>
  <c r="L185" i="1" s="1"/>
  <c r="I63" i="1"/>
  <c r="J63" i="1" s="1"/>
  <c r="L63" i="1" s="1"/>
  <c r="I214" i="1"/>
  <c r="J214" i="1" s="1"/>
  <c r="L214" i="1" s="1"/>
  <c r="J176" i="1"/>
  <c r="L176" i="1" s="1"/>
  <c r="I162" i="1"/>
  <c r="J162" i="1" s="1"/>
  <c r="L162" i="1" s="1"/>
  <c r="I190" i="1"/>
  <c r="J190" i="1" s="1"/>
  <c r="L190" i="1" s="1"/>
  <c r="I114" i="1"/>
  <c r="J114" i="1" s="1"/>
  <c r="L114" i="1" s="1"/>
  <c r="I191" i="1"/>
  <c r="J191" i="1" s="1"/>
  <c r="L191" i="1" s="1"/>
  <c r="I216" i="1"/>
  <c r="J216" i="1" s="1"/>
  <c r="L216" i="1" s="1"/>
  <c r="J203" i="1"/>
  <c r="L203" i="1" s="1"/>
  <c r="I115" i="1"/>
  <c r="J115" i="1" s="1"/>
  <c r="L115" i="1" s="1"/>
  <c r="I217" i="1"/>
  <c r="J217" i="1" s="1"/>
  <c r="L217" i="1" s="1"/>
  <c r="J109" i="1"/>
  <c r="L109" i="1" s="1"/>
  <c r="J110" i="1"/>
  <c r="L110" i="1" s="1"/>
  <c r="J112" i="1"/>
  <c r="L112" i="1" s="1"/>
  <c r="J204" i="1"/>
  <c r="L204" i="1" s="1"/>
  <c r="J33" i="1"/>
  <c r="L33" i="1" s="1"/>
  <c r="J153" i="1"/>
  <c r="L153" i="1" s="1"/>
  <c r="I91" i="1"/>
  <c r="J91" i="1" s="1"/>
  <c r="L91" i="1" s="1"/>
  <c r="I141" i="1"/>
  <c r="J141" i="1" s="1"/>
  <c r="L141" i="1" s="1"/>
  <c r="I127" i="1"/>
  <c r="J127" i="1" s="1"/>
  <c r="L127" i="1" s="1"/>
  <c r="J189" i="1"/>
  <c r="L189" i="1" s="1"/>
  <c r="J151" i="1"/>
  <c r="L151" i="1" s="1"/>
  <c r="I142" i="1"/>
  <c r="J142" i="1" s="1"/>
  <c r="L142" i="1" s="1"/>
  <c r="J92" i="1"/>
  <c r="L92" i="1" s="1"/>
  <c r="J39" i="1"/>
  <c r="L39" i="1" s="1"/>
  <c r="J152" i="1"/>
  <c r="L152" i="1" s="1"/>
  <c r="J155" i="1"/>
  <c r="L155" i="1" s="1"/>
  <c r="I93" i="1"/>
  <c r="J93" i="1" s="1"/>
  <c r="L93" i="1" s="1"/>
  <c r="J131" i="1"/>
  <c r="L131" i="1" s="1"/>
  <c r="J59" i="1"/>
  <c r="L59" i="1" s="1"/>
  <c r="J111" i="1"/>
  <c r="L111" i="1" s="1"/>
  <c r="J81" i="1"/>
  <c r="L81" i="1" s="1"/>
  <c r="J36" i="1"/>
  <c r="L36" i="1" s="1"/>
  <c r="J107" i="1"/>
  <c r="L107" i="1" s="1"/>
  <c r="I94" i="1"/>
  <c r="J94" i="1" s="1"/>
  <c r="L94" i="1" s="1"/>
  <c r="I144" i="1"/>
  <c r="J144" i="1" s="1"/>
  <c r="L144" i="1" s="1"/>
  <c r="I169" i="1"/>
  <c r="J169" i="1" s="1"/>
  <c r="L169" i="1" s="1"/>
  <c r="I197" i="1"/>
  <c r="J197" i="1" s="1"/>
  <c r="L197" i="1" s="1"/>
  <c r="J218" i="1"/>
  <c r="L218" i="1" s="1"/>
  <c r="J208" i="1"/>
  <c r="L208" i="1" s="1"/>
  <c r="J157" i="1"/>
  <c r="L157" i="1" s="1"/>
  <c r="I95" i="1"/>
  <c r="J95" i="1" s="1"/>
  <c r="L95" i="1" s="1"/>
  <c r="I145" i="1"/>
  <c r="J145" i="1" s="1"/>
  <c r="L145" i="1" s="1"/>
  <c r="I170" i="1"/>
  <c r="J170" i="1" s="1"/>
  <c r="L170" i="1" s="1"/>
  <c r="I198" i="1"/>
  <c r="J198" i="1" s="1"/>
  <c r="L198" i="1" s="1"/>
  <c r="I222" i="1"/>
  <c r="J222" i="1" s="1"/>
  <c r="L222" i="1" s="1"/>
  <c r="I57" i="1"/>
  <c r="J57" i="1" s="1"/>
  <c r="L57" i="1" s="1"/>
  <c r="J34" i="1"/>
  <c r="L34" i="1" s="1"/>
  <c r="J161" i="1"/>
  <c r="L161" i="1" s="1"/>
  <c r="J134" i="1"/>
  <c r="L134" i="1" s="1"/>
  <c r="I146" i="1"/>
  <c r="J146" i="1" s="1"/>
  <c r="L146" i="1" s="1"/>
  <c r="I171" i="1"/>
  <c r="J171" i="1" s="1"/>
  <c r="L171" i="1" s="1"/>
  <c r="I223" i="1"/>
  <c r="J223" i="1" s="1"/>
  <c r="L223" i="1" s="1"/>
  <c r="J165" i="1"/>
  <c r="L165" i="1" s="1"/>
  <c r="J212" i="1"/>
  <c r="L212" i="1" s="1"/>
  <c r="J85" i="1"/>
  <c r="L85" i="1" s="1"/>
  <c r="J135" i="1"/>
  <c r="L135" i="1" s="1"/>
  <c r="J159" i="1"/>
  <c r="L159" i="1" s="1"/>
  <c r="J186" i="1"/>
  <c r="L186" i="1" s="1"/>
  <c r="I97" i="1"/>
  <c r="J97" i="1" s="1"/>
  <c r="L97" i="1" s="1"/>
  <c r="I172" i="1"/>
  <c r="J172" i="1" s="1"/>
  <c r="L172" i="1" s="1"/>
  <c r="I129" i="1"/>
  <c r="J129" i="1" s="1"/>
  <c r="L129" i="1" s="1"/>
  <c r="J125" i="1"/>
  <c r="L125" i="1" s="1"/>
  <c r="J211" i="1"/>
  <c r="L211" i="1" s="1"/>
  <c r="J160" i="1"/>
  <c r="L160" i="1" s="1"/>
  <c r="J187" i="1"/>
  <c r="L187" i="1" s="1"/>
  <c r="I98" i="1"/>
  <c r="J98" i="1" s="1"/>
  <c r="L98" i="1" s="1"/>
  <c r="I123" i="1"/>
  <c r="J123" i="1" s="1"/>
  <c r="L123" i="1" s="1"/>
  <c r="I148" i="1"/>
  <c r="J148" i="1" s="1"/>
  <c r="L148" i="1" s="1"/>
  <c r="I173" i="1"/>
  <c r="J173" i="1" s="1"/>
  <c r="L173" i="1" s="1"/>
  <c r="I225" i="1"/>
  <c r="J225" i="1" s="1"/>
  <c r="L225" i="1" s="1"/>
  <c r="J215" i="1"/>
  <c r="L215" i="1" s="1"/>
  <c r="J178" i="1"/>
  <c r="L178" i="1" s="1"/>
  <c r="I130" i="1"/>
  <c r="J130" i="1" s="1"/>
  <c r="L130" i="1" s="1"/>
  <c r="J221" i="1"/>
  <c r="L221" i="1" s="1"/>
  <c r="J126" i="1"/>
  <c r="L126" i="1" s="1"/>
  <c r="J205" i="1"/>
  <c r="L205" i="1" s="1"/>
  <c r="J65" i="1"/>
  <c r="L65" i="1" s="1"/>
  <c r="I75" i="1"/>
  <c r="J75" i="1" s="1"/>
  <c r="L75" i="1" s="1"/>
  <c r="I174" i="1"/>
  <c r="J174" i="1" s="1"/>
  <c r="L174" i="1" s="1"/>
  <c r="I226" i="1"/>
  <c r="J226" i="1" s="1"/>
  <c r="L226" i="1" s="1"/>
  <c r="J224" i="1"/>
  <c r="L224" i="1" s="1"/>
  <c r="J220" i="1"/>
  <c r="L220" i="1" s="1"/>
  <c r="J219" i="1"/>
  <c r="L219" i="1" s="1"/>
  <c r="J202" i="1"/>
  <c r="L202" i="1" s="1"/>
  <c r="J201" i="1"/>
  <c r="L201" i="1" s="1"/>
  <c r="J200" i="1"/>
  <c r="L200" i="1" s="1"/>
  <c r="J199" i="1"/>
  <c r="L199" i="1" s="1"/>
  <c r="J196" i="1"/>
  <c r="L196" i="1" s="1"/>
  <c r="J194" i="1"/>
  <c r="L194" i="1" s="1"/>
  <c r="J193" i="1"/>
  <c r="L193" i="1" s="1"/>
  <c r="J192" i="1"/>
  <c r="L192" i="1" s="1"/>
  <c r="J184" i="1"/>
  <c r="L184" i="1" s="1"/>
  <c r="J182" i="1"/>
  <c r="L182" i="1" s="1"/>
  <c r="J180" i="1"/>
  <c r="L180" i="1" s="1"/>
  <c r="J177" i="1"/>
  <c r="L177" i="1" s="1"/>
  <c r="J167" i="1"/>
  <c r="L167" i="1" s="1"/>
  <c r="J166" i="1"/>
  <c r="L166" i="1" s="1"/>
  <c r="J163" i="1"/>
  <c r="L163" i="1" s="1"/>
  <c r="J158" i="1"/>
  <c r="L158" i="1" s="1"/>
  <c r="J156" i="1"/>
  <c r="L156" i="1" s="1"/>
  <c r="J154" i="1"/>
  <c r="L154" i="1" s="1"/>
  <c r="J149" i="1"/>
  <c r="L149" i="1" s="1"/>
  <c r="J147" i="1"/>
  <c r="L147" i="1" s="1"/>
  <c r="J143" i="1"/>
  <c r="L143" i="1" s="1"/>
  <c r="J139" i="1"/>
  <c r="L139" i="1" s="1"/>
  <c r="J138" i="1"/>
  <c r="L138" i="1" s="1"/>
  <c r="J137" i="1"/>
  <c r="L137" i="1" s="1"/>
  <c r="J136" i="1"/>
  <c r="L136" i="1" s="1"/>
  <c r="J132" i="1"/>
  <c r="L132" i="1" s="1"/>
  <c r="J124" i="1"/>
  <c r="L124" i="1" s="1"/>
  <c r="J122" i="1"/>
  <c r="L122" i="1" s="1"/>
  <c r="J121" i="1"/>
  <c r="L121" i="1" s="1"/>
  <c r="J120" i="1"/>
  <c r="L120" i="1" s="1"/>
  <c r="J119" i="1"/>
  <c r="L119" i="1" s="1"/>
  <c r="J108" i="1"/>
  <c r="L108" i="1" s="1"/>
  <c r="J106" i="1"/>
  <c r="L106" i="1" s="1"/>
  <c r="J105" i="1"/>
  <c r="L105" i="1" s="1"/>
  <c r="J104" i="1"/>
  <c r="L104" i="1" s="1"/>
  <c r="J103" i="1"/>
  <c r="L103" i="1" s="1"/>
  <c r="J102" i="1"/>
  <c r="L102" i="1" s="1"/>
  <c r="J100" i="1"/>
  <c r="L100" i="1" s="1"/>
  <c r="J99" i="1"/>
  <c r="L99" i="1" s="1"/>
  <c r="J96" i="1"/>
  <c r="L96" i="1" s="1"/>
  <c r="J90" i="1"/>
  <c r="L90" i="1" s="1"/>
  <c r="J89" i="1"/>
  <c r="L89" i="1" s="1"/>
  <c r="J88" i="1"/>
  <c r="L88" i="1" s="1"/>
  <c r="J87" i="1"/>
  <c r="L87" i="1" s="1"/>
  <c r="J86" i="1"/>
  <c r="L86" i="1" s="1"/>
  <c r="J84" i="1"/>
  <c r="L84" i="1" s="1"/>
  <c r="J83" i="1"/>
  <c r="L83" i="1" s="1"/>
  <c r="J82" i="1"/>
  <c r="L82" i="1" s="1"/>
  <c r="J80" i="1"/>
  <c r="L80" i="1" s="1"/>
  <c r="J79" i="1"/>
  <c r="L79" i="1" s="1"/>
  <c r="J76" i="1"/>
  <c r="L76" i="1" s="1"/>
  <c r="J73" i="1"/>
  <c r="L73" i="1" s="1"/>
  <c r="J72" i="1"/>
  <c r="L72" i="1" s="1"/>
  <c r="J71" i="1"/>
  <c r="L71" i="1" s="1"/>
  <c r="J70" i="1"/>
  <c r="L70" i="1" s="1"/>
  <c r="J66" i="1"/>
  <c r="L66" i="1" s="1"/>
  <c r="J64" i="1"/>
  <c r="L64" i="1" s="1"/>
  <c r="J62" i="1"/>
  <c r="L62" i="1" s="1"/>
  <c r="J61" i="1"/>
  <c r="L61" i="1" s="1"/>
  <c r="J60" i="1"/>
  <c r="L60" i="1" s="1"/>
  <c r="J58" i="1"/>
  <c r="L58" i="1" s="1"/>
  <c r="J56" i="1"/>
  <c r="L56" i="1" s="1"/>
  <c r="J55" i="1"/>
  <c r="L55" i="1" s="1"/>
  <c r="J54" i="1"/>
  <c r="L54" i="1" s="1"/>
  <c r="J52" i="1"/>
  <c r="L52" i="1" s="1"/>
  <c r="J51" i="1"/>
  <c r="L51" i="1" s="1"/>
  <c r="J50" i="1"/>
  <c r="L50" i="1" s="1"/>
  <c r="J49" i="1"/>
  <c r="L49" i="1" s="1"/>
  <c r="J48" i="1"/>
  <c r="L48" i="1" s="1"/>
  <c r="J47" i="1"/>
  <c r="L47" i="1" s="1"/>
  <c r="J46" i="1"/>
  <c r="L46" i="1" s="1"/>
  <c r="J45" i="1"/>
  <c r="L45" i="1" s="1"/>
  <c r="J44" i="1"/>
  <c r="L44" i="1" s="1"/>
  <c r="J42" i="1"/>
  <c r="L42" i="1" s="1"/>
  <c r="J41" i="1"/>
  <c r="L41" i="1" s="1"/>
  <c r="J40" i="1"/>
  <c r="L40" i="1" s="1"/>
  <c r="J38" i="1"/>
  <c r="L38" i="1" s="1"/>
  <c r="J37" i="1"/>
  <c r="L37" i="1" s="1"/>
  <c r="J35" i="1"/>
  <c r="L35" i="1" s="1"/>
  <c r="J32" i="1"/>
  <c r="L32" i="1" s="1"/>
  <c r="I239" i="1"/>
  <c r="J239" i="1" s="1"/>
  <c r="L239" i="1" s="1"/>
  <c r="I238" i="1"/>
  <c r="J238" i="1" s="1"/>
  <c r="L238" i="1" s="1"/>
  <c r="I237" i="1"/>
  <c r="J237" i="1" s="1"/>
  <c r="L237" i="1" s="1"/>
  <c r="I233" i="1"/>
  <c r="J233" i="1" s="1"/>
  <c r="L233" i="1" s="1"/>
  <c r="J231" i="1"/>
  <c r="L231" i="1" s="1"/>
  <c r="J235" i="1"/>
  <c r="L235" i="1" s="1"/>
  <c r="J234" i="1"/>
  <c r="L234" i="1" s="1"/>
  <c r="J230" i="1"/>
  <c r="L230" i="1" s="1"/>
  <c r="J229" i="1"/>
  <c r="L229" i="1" s="1"/>
  <c r="L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bbarnard</author>
    <author>rmartineau</author>
  </authors>
  <commentList>
    <comment ref="A5" authorId="0" shapeId="0" xr:uid="{00000000-0006-0000-0000-000001000000}">
      <text>
        <r>
          <rPr>
            <sz val="12"/>
            <color indexed="81"/>
            <rFont val="Tahoma"/>
            <family val="2"/>
          </rPr>
          <t>Select the country where you do business.</t>
        </r>
      </text>
    </comment>
    <comment ref="A6" authorId="0" shapeId="0" xr:uid="{00000000-0006-0000-0000-000002000000}">
      <text>
        <r>
          <rPr>
            <sz val="12"/>
            <color indexed="81"/>
            <rFont val="Tahoma"/>
            <family val="2"/>
          </rPr>
          <t>Select yes or no</t>
        </r>
        <r>
          <rPr>
            <b/>
            <sz val="9"/>
            <color indexed="81"/>
            <rFont val="Tahoma"/>
            <family val="2"/>
          </rPr>
          <t xml:space="preserve">
</t>
        </r>
        <r>
          <rPr>
            <sz val="9"/>
            <color indexed="81"/>
            <rFont val="Tahoma"/>
            <family val="2"/>
          </rPr>
          <t xml:space="preserve">
</t>
        </r>
      </text>
    </comment>
    <comment ref="A7" authorId="0" shapeId="0" xr:uid="{00000000-0006-0000-0000-000003000000}">
      <text>
        <r>
          <rPr>
            <sz val="12"/>
            <color indexed="81"/>
            <rFont val="Tahoma"/>
            <family val="2"/>
          </rPr>
          <t>Enter the tax rate for the address where the order would be shipped.</t>
        </r>
      </text>
    </comment>
    <comment ref="A8" authorId="0" shapeId="0" xr:uid="{00000000-0006-0000-0000-000004000000}">
      <text>
        <r>
          <rPr>
            <sz val="12"/>
            <color indexed="81"/>
            <rFont val="Tahoma"/>
            <family val="2"/>
          </rPr>
          <t>Select yes or no</t>
        </r>
      </text>
    </comment>
    <comment ref="H11" authorId="0" shapeId="0" xr:uid="{00000000-0006-0000-0000-000005000000}">
      <text>
        <r>
          <rPr>
            <sz val="12"/>
            <color indexed="81"/>
            <rFont val="Arial"/>
            <family val="2"/>
          </rPr>
          <t xml:space="preserve">Customer price: full cost with shipping and tax (assuming an 11% rate on shipping which applies to orders of $72.32 USD/$99.60 CAD or more). </t>
        </r>
      </text>
    </comment>
    <comment ref="I11" authorId="0" shapeId="0" xr:uid="{00000000-0006-0000-0000-000006000000}">
      <text>
        <r>
          <rPr>
            <sz val="12"/>
            <color indexed="81"/>
            <rFont val="Tahoma"/>
            <family val="2"/>
          </rPr>
          <t xml:space="preserve">Demo price: full cost with shipping and tax, minus instant income (assuming the item was on a workshop or customer order; if it was on a demonstrator order, your cost may be just a fraction less due to tax differences). </t>
        </r>
        <r>
          <rPr>
            <b/>
            <sz val="9"/>
            <color indexed="81"/>
            <rFont val="Tahoma"/>
            <family val="2"/>
          </rPr>
          <t xml:space="preserve">
</t>
        </r>
      </text>
    </comment>
    <comment ref="K11" authorId="0" shapeId="0" xr:uid="{00000000-0006-0000-0000-000007000000}">
      <text>
        <r>
          <rPr>
            <sz val="12"/>
            <color indexed="81"/>
            <rFont val="Arial"/>
            <family val="2"/>
          </rPr>
          <t>Enter the unit quantity used on the project. (How many inches? How many pieces?)</t>
        </r>
        <r>
          <rPr>
            <sz val="9"/>
            <color indexed="81"/>
            <rFont val="Tahoma"/>
            <family val="2"/>
          </rPr>
          <t xml:space="preserve">
</t>
        </r>
      </text>
    </comment>
    <comment ref="L11" authorId="1" shapeId="0" xr:uid="{00000000-0006-0000-0000-000008000000}">
      <text>
        <r>
          <rPr>
            <sz val="12"/>
            <color indexed="81"/>
            <rFont val="Arial"/>
            <family val="2"/>
          </rPr>
          <t xml:space="preserve">Total Cost To Demo:  full cost with shipping and tax, minus instant income (assuming the item was on a workshop or customer order; if it was on a demonstrator order, your cost may be just a fraction less due to tax differences). </t>
        </r>
      </text>
    </comment>
    <comment ref="H228" authorId="0" shapeId="0" xr:uid="{00000000-0006-0000-0000-000009000000}">
      <text>
        <r>
          <rPr>
            <sz val="12"/>
            <color indexed="81"/>
            <rFont val="Arial"/>
            <family val="2"/>
          </rPr>
          <t xml:space="preserve">Customer price: full cost with shipping and tax (assuming an 11% rate on shipping which applies to orders of $72.32 USD/$99.60 CAD or more). </t>
        </r>
      </text>
    </comment>
    <comment ref="I228" authorId="0" shapeId="0" xr:uid="{00000000-0006-0000-0000-00000A000000}">
      <text>
        <r>
          <rPr>
            <sz val="12"/>
            <color indexed="81"/>
            <rFont val="Tahoma"/>
            <family val="2"/>
          </rPr>
          <t xml:space="preserve">Demo price: full cost with shipping and tax, minus instant income (assuming the item was on a workshop or customer order; if it was on a demonstrator order, your cost may be just a fraction less due to tax differences). </t>
        </r>
        <r>
          <rPr>
            <b/>
            <sz val="9"/>
            <color indexed="81"/>
            <rFont val="Tahoma"/>
            <family val="2"/>
          </rPr>
          <t xml:space="preserve">
</t>
        </r>
      </text>
    </comment>
    <comment ref="K228" authorId="0" shapeId="0" xr:uid="{00000000-0006-0000-0000-00000B000000}">
      <text>
        <r>
          <rPr>
            <sz val="12"/>
            <color indexed="81"/>
            <rFont val="Arial"/>
            <family val="2"/>
          </rPr>
          <t>Enter the unit quantity used on the project. (How many inches? How many pieces?)</t>
        </r>
        <r>
          <rPr>
            <sz val="9"/>
            <color indexed="81"/>
            <rFont val="Tahoma"/>
            <family val="2"/>
          </rPr>
          <t xml:space="preserve">
</t>
        </r>
      </text>
    </comment>
    <comment ref="L228" authorId="1" shapeId="0" xr:uid="{00000000-0006-0000-0000-00000C000000}">
      <text>
        <r>
          <rPr>
            <sz val="12"/>
            <color indexed="81"/>
            <rFont val="Arial"/>
            <family val="2"/>
          </rPr>
          <t xml:space="preserve">Total Cost To Demo:  full cost with shipping and tax, minus instant income (assuming the item was on a workshop or customer order; if it was on a demonstrator order, your cost may be just a fraction less due to tax differences). </t>
        </r>
      </text>
    </comment>
  </commentList>
</comments>
</file>

<file path=xl/sharedStrings.xml><?xml version="1.0" encoding="utf-8"?>
<sst xmlns="http://schemas.openxmlformats.org/spreadsheetml/2006/main" count="768" uniqueCount="325">
  <si>
    <t xml:space="preserve"> COST CALCULATOR </t>
  </si>
  <si>
    <t xml:space="preserve">Calculate the cost of your next project, class or event quickly, and easily.  When you're done, you'll also have a shopping list, just add  your non-consumables (stamps, dies, embossing folders, etc) </t>
  </si>
  <si>
    <t>PARAMETERS</t>
  </si>
  <si>
    <t xml:space="preserve">FULL VERSION | COST CALCULATOR </t>
  </si>
  <si>
    <t>Choose your country</t>
  </si>
  <si>
    <t>USA</t>
  </si>
  <si>
    <t xml:space="preserve">For this version, identify the products you will need and enter </t>
  </si>
  <si>
    <t>Are you Bronze Elite or above?</t>
  </si>
  <si>
    <t>Yes</t>
  </si>
  <si>
    <t>the total unit quantity needed for each to calculate the total cost</t>
  </si>
  <si>
    <t>Enter your tax rate</t>
  </si>
  <si>
    <t>TOTAL PROJECT COST</t>
  </si>
  <si>
    <t>Is shipping taxable?</t>
  </si>
  <si>
    <t>No</t>
  </si>
  <si>
    <t>ITEMIZED PRICE LIST | 2022-2023 ANNUAL CATALOG</t>
  </si>
  <si>
    <t>Item | Description</t>
  </si>
  <si>
    <t>US Items</t>
  </si>
  <si>
    <t>CA Items</t>
  </si>
  <si>
    <t>Unit Qty</t>
  </si>
  <si>
    <t>USD</t>
  </si>
  <si>
    <t>CAD</t>
  </si>
  <si>
    <t>Price</t>
  </si>
  <si>
    <t>Customer Price    (S&amp;H Tax)</t>
  </si>
  <si>
    <t>Demo Price (S&amp;H Tax)</t>
  </si>
  <si>
    <t>Demo Price Per Unit/Inch</t>
  </si>
  <si>
    <t>Unit Qty Used</t>
  </si>
  <si>
    <t>TOTAL COST TO DEMO</t>
  </si>
  <si>
    <t>ADHESIVE &amp; SUPPLIES</t>
  </si>
  <si>
    <t>Cardstock &amp; Envelopes</t>
  </si>
  <si>
    <t xml:space="preserve">STAMPIN' DIMENSIONALS </t>
  </si>
  <si>
    <t>MINI STAMPIN' DIMENSIONALS</t>
  </si>
  <si>
    <t>BLACK STAMPIN' DIMENSIONALS (COMBO)</t>
  </si>
  <si>
    <t>FOAM ADHESIVE STRIPS (360")</t>
  </si>
  <si>
    <t>FOAM ADHESIVE SHEETS (4 1/2" X 4 5/16")</t>
  </si>
  <si>
    <t>ADHESIVE SHEETS (6" X 12")</t>
  </si>
  <si>
    <t>FOAM ADHESIVE SHEETS (6" X12")</t>
  </si>
  <si>
    <t>CLING ADHESIVE</t>
  </si>
  <si>
    <t>MINI GLUE DOTS</t>
  </si>
  <si>
    <t>TEAR &amp; TAPE ADHESIVE</t>
  </si>
  <si>
    <t>STAMPIN' SEAL</t>
  </si>
  <si>
    <t>STAMPIN' SEAL REFILL</t>
  </si>
  <si>
    <t xml:space="preserve">STAMPIN' SEAL + </t>
  </si>
  <si>
    <t xml:space="preserve">STAMPIN' SEAL + REFILL </t>
  </si>
  <si>
    <t xml:space="preserve">HEAT &amp; STICK POWDER </t>
  </si>
  <si>
    <t xml:space="preserve">MULTIPURPOSE LIQUID GLUE </t>
  </si>
  <si>
    <t xml:space="preserve">FINE TIP GLUE PEN </t>
  </si>
  <si>
    <t xml:space="preserve">MASKING PAPER </t>
  </si>
  <si>
    <t xml:space="preserve">GRID PAPER 11" X 17" </t>
  </si>
  <si>
    <t xml:space="preserve">SMALL GRID PAPER (STAMPARATUS/SCRAP) </t>
  </si>
  <si>
    <t xml:space="preserve">CARDSTOCK </t>
  </si>
  <si>
    <t xml:space="preserve">8.5" X 11" IN COLOR 22-24 CARDSTOCK -SWEET SORBET </t>
  </si>
  <si>
    <t xml:space="preserve">8.5" X 11" IN COLOR 22-24 CARDSTOCK - PARAKEET PARTY </t>
  </si>
  <si>
    <t>8.5" X 11" TAHITIAN TIDE IN COLOR 22-24 CARDSTOCK</t>
  </si>
  <si>
    <t>8.5" X 11" STARRY SKY IN COLOR 22-24 CARDSTOCK</t>
  </si>
  <si>
    <t>8.5" X 11"  STARRY SKY IN COLOR 22-24 CARDSTOCK</t>
  </si>
  <si>
    <t xml:space="preserve">8.5" X 11" ORCHID OASIS IN COLOR 22-24 CARDSTOCK </t>
  </si>
  <si>
    <t xml:space="preserve">8.5" X 11" POLISHED PINK IN COLOR 21-23 CARDSTOCK </t>
  </si>
  <si>
    <t>8.5" X 11" PALE PAPAYA IN COLOR 22-24 CARDSTOCK</t>
  </si>
  <si>
    <t xml:space="preserve">8.5" X 11" EVENING EVERGREEN IN COLOR 22-24 CARDSTOCK </t>
  </si>
  <si>
    <t>8.5" X 11" SOFT SUCCULENT IN COLOR 22-24 CARDSTOCK</t>
  </si>
  <si>
    <t>8.5" X 11" FRESH FREESIA IN COLOR 22-24 CARDSTOCK</t>
  </si>
  <si>
    <t>8-1/2" X 11" CARDSTOCK - POPPY PARADE</t>
  </si>
  <si>
    <t>8-1/2" X 11" CARDSTOCK - MELON MAMBO</t>
  </si>
  <si>
    <t>8-1/2" X 11" CARDSTOCK - FLIRTY FLAMINGO</t>
  </si>
  <si>
    <t>8-1/2" X 11" CARDSTOCK - MANGO MELODY</t>
  </si>
  <si>
    <t>8-1/2" X 11" CARDSTOCK - DAFFODIL DELIGHT</t>
  </si>
  <si>
    <t>8-1/2" X 11" CARDSTOCK - GRANNY APPLE GREEN</t>
  </si>
  <si>
    <t>8-1/2" X 11" CARDSTOCK - BERMUDA BAY</t>
  </si>
  <si>
    <t>8-1/2" X 11" CARDSTOCK - COASTAL CABANA</t>
  </si>
  <si>
    <t>8-1/2" X 11" CARDSTOCK - PACIFIC POINT</t>
  </si>
  <si>
    <t>8-1/2" X 11" CARDSTOCK - GORGEOUS GRAPE</t>
  </si>
  <si>
    <t>8-1/2" X 11" CARDSTOCK - MERRY MERLOT</t>
  </si>
  <si>
    <t>8-1/2" X 11" CARDSTOCK - MOSSY MEADOW</t>
  </si>
  <si>
    <t>8-1/2" X 11" CARDSTOCK - NIGHT OF NAVY</t>
  </si>
  <si>
    <t>8-1/2" X 11" CARDSTOCK - EARLY ESPRESSO</t>
  </si>
  <si>
    <t xml:space="preserve">8-1/2" X 11" CARDSTOCK - SOFT SUEDE </t>
  </si>
  <si>
    <t>8-1/2" X 11" CARDSTOCK - CRUMB CAKE</t>
  </si>
  <si>
    <t>8-1/2" X 11" CARDSTOCK - SAHARA SAND</t>
  </si>
  <si>
    <t>8-1/2" X 11" CARDSTOCK - GRAY GRANITE</t>
  </si>
  <si>
    <t>8-1/2" X 11" CARDSTOCK - SMOKY SLATE</t>
  </si>
  <si>
    <t>8-1/2" X 11" CARDSTOCK - BASIC GRAY</t>
  </si>
  <si>
    <t>8-1/2" X 11" CARDSTOCK - CHERRY COBBLER</t>
  </si>
  <si>
    <t>8-1/2" X 11" CARDSTOCK - REAL RED</t>
  </si>
  <si>
    <t>8-1/2" X 11" CARDSTOCK - CAJUN CRAZE</t>
  </si>
  <si>
    <t>8-1/2" X 11" CARDSTOCK - PUMPKIN PIE</t>
  </si>
  <si>
    <t>8-1/2" X 11" CARDSTOCK - CRUSHED CURRY</t>
  </si>
  <si>
    <t>8-1/2" X 11" CARDSTOCK - OLD OLIVE</t>
  </si>
  <si>
    <t>8-1/2" X 11" CARDSTOCK - GARDEN GREEN</t>
  </si>
  <si>
    <t>8-1/2" X 11" CARDSTOCK - SHADED SPRUCE</t>
  </si>
  <si>
    <t>8-1/2" X 11" CARDSTOCK - BLACKBERRY BLISS</t>
  </si>
  <si>
    <t>8-1/2" X 11" CARDSTOCK - RICH RAZZLEBERRY</t>
  </si>
  <si>
    <t>8-1/2" X 11" CARDSTOCK - BLUSHING BRIDE</t>
  </si>
  <si>
    <t>8-1/2" X 11" CARDSTOCK - PETAL PINK</t>
  </si>
  <si>
    <t>8-1/2" X 11" CARDSTOCK - CALYPSO CORAL</t>
  </si>
  <si>
    <t>8-1/2" X 11" CARDSTOCK - SO SAFFRON</t>
  </si>
  <si>
    <t>8-1/2" X 11" CARDSTOCK - SOFT SEAM FOAM</t>
  </si>
  <si>
    <t>8-1/2" X 11" CARDSTOCK - PEAR PIZZAZZ</t>
  </si>
  <si>
    <t>8-1/2" X 11" CARDSTOCK - MINT MACARON</t>
  </si>
  <si>
    <t>8-1/2" X 11" CARDSTOCK - POOL PARTY</t>
  </si>
  <si>
    <t>8-1/2" X 11" CARDSTOCK - BALMY BLUE</t>
  </si>
  <si>
    <t>8-1/2" X 11" CARDSTOCK - HIGHLAND HEATHER</t>
  </si>
  <si>
    <t>8-1/2" X 11" CARDSTOCK - VERY VANILLA</t>
  </si>
  <si>
    <t>8-1/2" X 11" CARDSTOCK - THICK BASIC WHITE</t>
  </si>
  <si>
    <t>8-1/2" X 11" CARDSTOCK - BASIC WHITE</t>
  </si>
  <si>
    <t>8-1/2" X 11" CARDSTOCK - BASIC BLACK</t>
  </si>
  <si>
    <t xml:space="preserve">8-1/2" X 11" CARDSTOCK ASSORTMENT IN COLORS 22-24 </t>
  </si>
  <si>
    <t>8-1/2" X 11" CARDSTOCK ASSORTMENT IN COLORS 21-23</t>
  </si>
  <si>
    <t xml:space="preserve">8-1/2" X 11" CARDSTOCK ASSORTMENT REGALS </t>
  </si>
  <si>
    <t>8-1/2" X 11" CARDSTOCK ASSORTMENT SUBTLES</t>
  </si>
  <si>
    <t>8-1/2" X 11"CARDSTOCK ASSORTMENT SUBTLES</t>
  </si>
  <si>
    <t xml:space="preserve">8-1/2" X 11" CARDSTOCK ASSORTMENT NEUTRALS </t>
  </si>
  <si>
    <t xml:space="preserve">8-1/2" X 11"CARDSTOCK ASSORTMENT NEUTRALS </t>
  </si>
  <si>
    <t>8-1/2" X 11" CARDSTOCK ASSORTMENT BRIGHTS</t>
  </si>
  <si>
    <t xml:space="preserve">8 1/2" X 11" CARDSTOCK VELLUM </t>
  </si>
  <si>
    <t xml:space="preserve">8 1/2" X 11" VELLUM CARDSTOCK </t>
  </si>
  <si>
    <t>8-1/2" X 11" CARDSTOCK SHIMMERY WHITE</t>
  </si>
  <si>
    <t xml:space="preserve">12" x 12" CARDSTOCK - BASIC WHITE </t>
  </si>
  <si>
    <t xml:space="preserve">12" X 12" CARDSTOCK ASSORTMENT - NEUTRALS  </t>
  </si>
  <si>
    <t xml:space="preserve"> 12" X 12"CARDSTOCK ASSORTMENT - NEUTRALS  </t>
  </si>
  <si>
    <t xml:space="preserve">12" X 12" CARDSTOCK ASSORTMENT - REGALS </t>
  </si>
  <si>
    <t xml:space="preserve"> 12" X 12" CARDSTOCK ASSORTMENT - REGALS </t>
  </si>
  <si>
    <t>12" X 12" CARDSTOCK ASSORTMENT - SUBTLES</t>
  </si>
  <si>
    <t xml:space="preserve"> 12" X 12"CARDSTOCK ASSORTMENT - SUBTLES</t>
  </si>
  <si>
    <t>12" X 12" CARDSTOCK ASSORTMENT - BRIGHTS</t>
  </si>
  <si>
    <t xml:space="preserve"> 12" X 12"CARDSTOCK ASSORTMENT - BRIGHTS</t>
  </si>
  <si>
    <t xml:space="preserve">12" X 12" CARDSTOCK ASSORTMENT - IN COLORS 22-24  </t>
  </si>
  <si>
    <t xml:space="preserve">12" X 12" CARDSTOCK ASSORTMENT - IN COLORS 21-23 </t>
  </si>
  <si>
    <t xml:space="preserve">DSP &amp; SPECIALITY PAPER </t>
  </si>
  <si>
    <t xml:space="preserve">3 3/4" X 5" (9.5 X 12.7 CM) LOVELY LAYERS VELLUM </t>
  </si>
  <si>
    <t>3 3/4" X 5" (9.5 X 12.7 CM) VELLUM LOVELY LAYERS</t>
  </si>
  <si>
    <t xml:space="preserve">6" X 6" (15.2 X 15.2 CM) TEA BOUTIQUE DSP </t>
  </si>
  <si>
    <t>6" X 6" (15.2 X 15.2 CM) IN COLOR 2022-2024 DSP</t>
  </si>
  <si>
    <t>6" X 6" (15.2 X 15.2 CM) IN COLOR 2021-2023 DSP</t>
  </si>
  <si>
    <t>6" X 6" (15.2 X 15.2 CM) GOLD &amp; ROSE GOLD METALLIC SPECIALTY PAPER</t>
  </si>
  <si>
    <t>6" X 6" (15.2 X15.2 CM) BUTTERFLY KISSES DSP</t>
  </si>
  <si>
    <t>6" X 6" (15.2 X 15.2 CM) KRAFT PAPER</t>
  </si>
  <si>
    <t>12" X 12" (30.5 X 30.5 CM) ABIGAIL ROSE DSP</t>
  </si>
  <si>
    <t>12" X 12" (30.5 X 30.5 CM) AWASH IN BEAUTY DSP</t>
  </si>
  <si>
    <t>12" X 12" (30.5 X 30.5 CM) HAPPY FOREST FRIENDS DSP</t>
  </si>
  <si>
    <t>12" X 12" (30.5 X 30.5 CM) HUES OF HAPPINESS DSP</t>
  </si>
  <si>
    <t>12" X 12" (30.5 X 30.5 CM) LOVELY IN LINEN DSP</t>
  </si>
  <si>
    <t>12" X 12" (30.5 X 30.5 CM) PERFECTLY PENCILED DSP</t>
  </si>
  <si>
    <t>12" X 12" (30.5 X 30.5 CM) PRETTY PRINTS DSP</t>
  </si>
  <si>
    <t xml:space="preserve">12" X 12" (30.5 X 30.5 CM) SUN PRINTS DSP </t>
  </si>
  <si>
    <t>12" X 12" (30.5 X 30.5 CM) DSP SUN PRINTS</t>
  </si>
  <si>
    <t>12" X 12" (30.5 X 30.5 CM) DESIGN A DAYDREAM DSP (HOST REWARD)</t>
  </si>
  <si>
    <t>12" X 12" (30.5 X 30.5 CM) HE'S THE MAN SPECIALTY DSP</t>
  </si>
  <si>
    <t>12" X 12" (30.5 X 30.5 CM) TEXTURE CHIC SPECIALTY DSP</t>
  </si>
  <si>
    <t>6" X 6" (15.2 X 15.2 CM) GLIMMER PAPER 22-24 IN COLOR</t>
  </si>
  <si>
    <t>22-24 IN COLOR 6" X 6" (15.2 X 15.2 CM) GLIMMER PAPER</t>
  </si>
  <si>
    <t>12" X 12" (30.5 X 30.5 CM) BRUSHSTROKE SPECIALTY PAPER</t>
  </si>
  <si>
    <t>12" X 12" (30.5 X 30.5 CM) DISTRESSED GOLD PAPER</t>
  </si>
  <si>
    <t>DISTRESSED GOLD 12" X 12" (30.5 X 30.5 CM) PAPER</t>
  </si>
  <si>
    <t>12" X 12" (30.5 X 30.5 CM) ROSE GOLD SPECIALITY PAPER</t>
  </si>
  <si>
    <t>12" X 12" (30.5 X 30.5 CM) CARDSTOCK BRUSHED METALLIC</t>
  </si>
  <si>
    <t xml:space="preserve">12" X 12" (30.5 X 30.5 CM) SILVER FOIL SPECIALTY PACK </t>
  </si>
  <si>
    <t xml:space="preserve">12" X 12" (30.5 X 30.5 CM) COPPER FOIL SHEETS </t>
  </si>
  <si>
    <t xml:space="preserve">12" X 12" (30.5 X 30.5 CM) GOLD FOIL SHEETS </t>
  </si>
  <si>
    <t xml:space="preserve">12" X 12" (30.5 X 30.5 CM) VELLUM LAYERING DESIGNS </t>
  </si>
  <si>
    <t>12" X 12" (30.5 X 30.5 CM) PEARLESCENT SPECIALTY PAPER</t>
  </si>
  <si>
    <t>12" X 12" (30.5 X 30.5 CM) LINEN SPECIALTY PAPER</t>
  </si>
  <si>
    <t>12" X 12" (30.5 X 30.5 CM) LINEN  SPECIALTY PAPER</t>
  </si>
  <si>
    <t>12" X 12" (30.5 X 30.5 CM)LINEN  SPECIALTY PAPER</t>
  </si>
  <si>
    <t>12" x 12" WINDOW SHEETS (30.5 X 30.5 CM) WINDOW SHEETS</t>
  </si>
  <si>
    <t>FLUID 100 WATERCOLOR PAPER</t>
  </si>
  <si>
    <t>EMBELLISHMENTS</t>
  </si>
  <si>
    <t xml:space="preserve">2022-2024 IN COLOR MATTE DECORATIVE DOTS </t>
  </si>
  <si>
    <t xml:space="preserve">FOR EVERYTHING FANCY SEQUINS </t>
  </si>
  <si>
    <t>FUN FLOWERS RESIN SHAPES</t>
  </si>
  <si>
    <t>ROUND &amp; SQUARE BRADS</t>
  </si>
  <si>
    <t xml:space="preserve">IRIDESCENT PEARL BASIC JEWELS </t>
  </si>
  <si>
    <t>VINTAGE BOTTLE SHAKER DOMES</t>
  </si>
  <si>
    <t xml:space="preserve">SPRIG TRINKETS </t>
  </si>
  <si>
    <t xml:space="preserve">FLOWERS TRINKETS </t>
  </si>
  <si>
    <t>BRUSHED BRASS BUTTERFLIES</t>
  </si>
  <si>
    <t xml:space="preserve">2021-2023 IN COLOR OPAL ROUNDS </t>
  </si>
  <si>
    <t>RED RHINESTONE BASIC JEWELS</t>
  </si>
  <si>
    <t>RHINESTONE BASIC JEWELS</t>
  </si>
  <si>
    <t xml:space="preserve">IRIDESCENT RHINESTONE BASIC JEWELS </t>
  </si>
  <si>
    <t>CHAMPAGNE RHINESTONE BASIC JEWELS</t>
  </si>
  <si>
    <t>PEARL BASIC JEWELS</t>
  </si>
  <si>
    <t>OPAL ROUNDS</t>
  </si>
  <si>
    <t>ELEGANT FACETED GEMS</t>
  </si>
  <si>
    <t xml:space="preserve">SOLID FACETED GEMS </t>
  </si>
  <si>
    <t>CLASSIC MATTE DOTS</t>
  </si>
  <si>
    <t>MATTE BLACK DOTS</t>
  </si>
  <si>
    <t>GLOSSY DOTS ASSORTMENT</t>
  </si>
  <si>
    <t xml:space="preserve">BRUSHED METALLIC ADHESIVE BACKED DOTS </t>
  </si>
  <si>
    <t>RUSTIC METALLIC ADHESIVE-BACKED DOTS</t>
  </si>
  <si>
    <t xml:space="preserve">SPARKLE &amp; SHINE SEQUINS ASSORTMENT </t>
  </si>
  <si>
    <t>LOOSE FLOWER FLOURISHES</t>
  </si>
  <si>
    <t>EFFERVESCENT ELEMENTS</t>
  </si>
  <si>
    <t xml:space="preserve">HEART PEARLS </t>
  </si>
  <si>
    <t>PASTEL PEARLS</t>
  </si>
  <si>
    <t>FAUX SEA GLASS SHAPES</t>
  </si>
  <si>
    <t>GILDED LEAFING</t>
  </si>
  <si>
    <t>ENVELOPES &amp; CARD SETS</t>
  </si>
  <si>
    <t>3" x 3" (7.6 x 7.6 CM) BASIC WHITE ENVELOPES</t>
  </si>
  <si>
    <t xml:space="preserve">BASIC WHITE ASSORTED MEMORIES &amp; MORE CARDS &amp; ENVELOPES </t>
  </si>
  <si>
    <t xml:space="preserve">TEA BOUTIQUE CARDS &amp; ENVELOPES </t>
  </si>
  <si>
    <t>MEDIUM ENVELOPES (5 3/4" x 4 3/8") BASIC WHITE</t>
  </si>
  <si>
    <t>MEDIUM ENVELOPES (5 3/4" x 4 3/8") VERY VANILLA</t>
  </si>
  <si>
    <t>CLEAR MEDIUM ENVELOPES</t>
  </si>
  <si>
    <t>SLIMLINE ENVELOPES (3 7/8" x 8 7/8")</t>
  </si>
  <si>
    <t xml:space="preserve">NOTE CARDS &amp; ENVELOPES (5" x 3 1/2") BASIC WHITE </t>
  </si>
  <si>
    <t xml:space="preserve">NOTE CARDS &amp; ENVELOPES  (5" x 3 1/2")  BASIC WHITE </t>
  </si>
  <si>
    <t>NOTE CARDS &amp; ENVELOPES (5" x 3 1/2") VERY VANILLA</t>
  </si>
  <si>
    <t xml:space="preserve">NOTE CARDS &amp; ENVELOPES  (5" x 3 1/2") VERY VANILLA | BASIC WHITE </t>
  </si>
  <si>
    <t xml:space="preserve">KRAFT NOTE CARDS &amp; ENVELOPES </t>
  </si>
  <si>
    <t xml:space="preserve">MEMORIES &amp; MORE </t>
  </si>
  <si>
    <t xml:space="preserve">TEXTURE CHIC MEMORIES &amp; MORE CARD PACK </t>
  </si>
  <si>
    <t>TEXTURE CHIC MEMORIES &amp; MORE CARDS &amp; ENVELOPES</t>
  </si>
  <si>
    <t xml:space="preserve">TODAY IS THE DAY MEMORIES &amp; MORE CARD PACK </t>
  </si>
  <si>
    <t xml:space="preserve">BASIC BLACK 6" X 8" (15.2 X 20.3 CM) ALBUM </t>
  </si>
  <si>
    <t xml:space="preserve">VARIETY PACK 6" X 8" (15.2 X 20.3 CM) POCKET PAGES (5 DESIGNS) </t>
  </si>
  <si>
    <t xml:space="preserve">VARIETY PACK 6" X 8" (15.2 X 20.3 CM) POCKET PAGES (5 DIFFERENT DESIGNS) </t>
  </si>
  <si>
    <t xml:space="preserve">PACKAGING, BAGS &amp; ACCESSORIES </t>
  </si>
  <si>
    <t>PACKAGING, BAGS &amp; ACCESSORIES</t>
  </si>
  <si>
    <t xml:space="preserve">SCALLOPED KRAFT TREAT BOXES 3 1/2" X 3 1/2" X 2 1/2" (8.9 X 8.9 X 6.4 CM) </t>
  </si>
  <si>
    <t xml:space="preserve">6" X 8" (15.2 X 20.3 CM) CELLOPHANE BAGS </t>
  </si>
  <si>
    <t>KRAFT GIFT BOXES</t>
  </si>
  <si>
    <t xml:space="preserve">PEEKABOO TREAT BAGS </t>
  </si>
  <si>
    <t>EMBOSSED TREAT BAGS</t>
  </si>
  <si>
    <t xml:space="preserve">DELICATE DETAILS TREAT BOXES </t>
  </si>
  <si>
    <t xml:space="preserve">POWDERS &amp; PASTES </t>
  </si>
  <si>
    <t>POWDERS &amp; PASTES</t>
  </si>
  <si>
    <t>STAMPIN' EMBOSS POWDERS BASICS - (BLACK,WHITE,CLEAR)</t>
  </si>
  <si>
    <t>STAMPIN' EMBOSS POWDERS - (BLACK,WHITE,CLEAR)</t>
  </si>
  <si>
    <t>STAMPIN' EMBOSS POWDERS METALLICS - (COPPER,GOLD,SILVER)</t>
  </si>
  <si>
    <t>STAMPIN' EMBOSS POWDERS (COPPER, GOLD, SILVER)</t>
  </si>
  <si>
    <t xml:space="preserve">EMBOSSING PASTE (MATTE FINISH) </t>
  </si>
  <si>
    <t xml:space="preserve">EMBOSSING PASTE (SHIMMERY WHITE FINISH) </t>
  </si>
  <si>
    <t xml:space="preserve">WINK OF STELLA CLEAR GLITTER BRUSH </t>
  </si>
  <si>
    <t xml:space="preserve">RIBBON </t>
  </si>
  <si>
    <t>RIBBON</t>
  </si>
  <si>
    <t>EARLY ESPRESSO 1/4" (6.4 MM) FAUX SUEDE TRIM</t>
  </si>
  <si>
    <t>ROSE GOLD &amp; WHITE 5/8" (1.6 CM) STRIPPED RIBBON</t>
  </si>
  <si>
    <t xml:space="preserve">1 1/2" (3.8 CM) METALLIC MESH RIBBON </t>
  </si>
  <si>
    <t>REAL RED 3/8" (1 CM) MINI RUFFLED RIBBON</t>
  </si>
  <si>
    <t>POOL PARTY 3/8" (1 CM) SHEER RIBBON</t>
  </si>
  <si>
    <t>OLD OLIVE &amp; SAHARA SAND TWILL RIBBON COMBO PACK - 5 Yards each</t>
  </si>
  <si>
    <t xml:space="preserve">OLD OLIVE &amp; SAHARA SAND TWILL RIBBON COMBO PACK </t>
  </si>
  <si>
    <t>LINEN THREAD</t>
  </si>
  <si>
    <t xml:space="preserve">EVENING EVERGREEN (3/8" 1 CM) WINDOWPANE CHECK RIBBON </t>
  </si>
  <si>
    <t>SIMPLY ELEGANT TRIM (GOLD &amp; SILVER) - 10 yards each</t>
  </si>
  <si>
    <t>SIMPLY ELEGANT TRIM (GOLD &amp; SILVER)</t>
  </si>
  <si>
    <t>SIMPLY ELEGANT TRIM</t>
  </si>
  <si>
    <t xml:space="preserve">WHITE 1/4" (6.4 MM) CRINKLED SEAM BINDING RIBBON </t>
  </si>
  <si>
    <t>GRAY GRANITE 1/4" (6.4 MM) SHIMMER RIBBON</t>
  </si>
  <si>
    <t>PETAL PINK 3/8" (1 CM) SOFT POLYESTER RIBBON</t>
  </si>
  <si>
    <t xml:space="preserve">NATURAL FINISH 7/8" (2.2 CM) RIBBON </t>
  </si>
  <si>
    <t>2022-2024 IN COLOR BAKER'S TWINE PACK 10 yards each</t>
  </si>
  <si>
    <t xml:space="preserve">2022-2024 IN COLOR BAKER'S TWINE PACK </t>
  </si>
  <si>
    <t xml:space="preserve">1/8" (3.2 CM) SWEET SORBET METALLIC WOVEN RIBBON - </t>
  </si>
  <si>
    <t xml:space="preserve">1/8" (3.2 CM) PARAKEET PARTY METALLIC WOVEN RIBBON - </t>
  </si>
  <si>
    <t xml:space="preserve">1/8" (3.2 CM) TAHITIAN TIDE METALLIC WOVEN RIBBON - </t>
  </si>
  <si>
    <t xml:space="preserve">1/8" (3.2 CM) STARRY SKY METALLIC WOVEN RIBBON - </t>
  </si>
  <si>
    <t xml:space="preserve">1/8" (3.2 CM) ORCHID OASIS METALLIC WOVEN RIBBON - </t>
  </si>
  <si>
    <t xml:space="preserve">GOLD SHIMMER RIBBON </t>
  </si>
  <si>
    <t xml:space="preserve">WHITE 3/8: (1 CM) GLITTERED ORGANDY RIBBON </t>
  </si>
  <si>
    <t xml:space="preserve">BLACK &amp; WHITE 1/4" (6.4 MM) GINGHAM RIBBON </t>
  </si>
  <si>
    <t xml:space="preserve">3/8" (1 CM) POLISHED PINK OPEN WEAVE RIBBON </t>
  </si>
  <si>
    <t xml:space="preserve">3/8" (1 CM) PALE PAPAYA OPEN WEAVE RIBBON </t>
  </si>
  <si>
    <t xml:space="preserve">3/8" (1 CM) EVENING EVERGREEN OPEN WEAVE RIBBON </t>
  </si>
  <si>
    <t xml:space="preserve">3/8" (1 CM) SOFT SUCCULENT OPEN WEAVE RIBBON </t>
  </si>
  <si>
    <t xml:space="preserve">3/8" (1 CM) FRESH FREESIA OPEN WEAVE RIBBON </t>
  </si>
  <si>
    <t>BAKER'S TWINE ESSENTIALS PACK</t>
  </si>
  <si>
    <t>SILVER 3/8" (1 CM) METALLIC EDGE COTTON RIBBON</t>
  </si>
  <si>
    <t xml:space="preserve">SOFT SUCCULENT 1/2" (1.3 CM) SATIN SHIMMER RIBBON </t>
  </si>
  <si>
    <t xml:space="preserve">WHITE 3/4" (1.9 CM) FRAYED RIBBON </t>
  </si>
  <si>
    <t xml:space="preserve">2022 JULY-DEC MINI </t>
  </si>
  <si>
    <t>REAL RED &amp; WHITE GLIMMER PAPER - 6" X 6" (15.2 X 15.2 cm)</t>
  </si>
  <si>
    <t xml:space="preserve">SWEETEST CHRISTMAS 12" x 12" (30.5 x 30.5cm) DSP </t>
  </si>
  <si>
    <t xml:space="preserve">ENVELOPE TREAT BOXES </t>
  </si>
  <si>
    <t xml:space="preserve">3/16" (4.8mm) IRIDESCENT TRIM </t>
  </si>
  <si>
    <t xml:space="preserve">FLAT JINGLE BELL TRINKETS </t>
  </si>
  <si>
    <t>FESTIVE FOILS 12" x 12" (30.5 x 30.5 cm) SPECIALITY DSP</t>
  </si>
  <si>
    <t xml:space="preserve">LIGHTS AGLOW 6" x 6" (15.2 X 15.2 cm) SPECIALTY DSP </t>
  </si>
  <si>
    <t xml:space="preserve">STARS TREAT BAGS </t>
  </si>
  <si>
    <t xml:space="preserve">SNOWY WHITE 12" X 12" (30.5 X 30.5 cm ) VELVET SHEETS </t>
  </si>
  <si>
    <t xml:space="preserve">RUSTIC HARVEST 12" x 12" (30.5 x 30.5 cm) DSP </t>
  </si>
  <si>
    <t xml:space="preserve">CELEBRATE EVERYTHING (HOST) 12" x 12" (30.5 x 30.5 cm) DSP </t>
  </si>
  <si>
    <t xml:space="preserve">FLOURISH &amp; NOURISH KIT </t>
  </si>
  <si>
    <t>2023 JANUARY - APRIL MINI</t>
  </si>
  <si>
    <t>ITEMIZED PRICE LIST | 2023 JANUARY - APRIL MINI CATALOG</t>
  </si>
  <si>
    <t>PASTEL ADHESIVE-BACKED SEQUINS</t>
  </si>
  <si>
    <t>COUNTRY GINGHAM 6" by 6" (15.2 X 15.2 CM) DESIGNER SERIES PAPER</t>
  </si>
  <si>
    <t>COUNTRY FLORAL LANE 12" X 12" (30.5 X 30.5 CM) DESIGNER SERIES PAPER</t>
  </si>
  <si>
    <t>OPAQUE ADHESIVE-BACKED GEMS</t>
  </si>
  <si>
    <t>FINE SHIMMER 12" X 12" (30.5 X 30.5 CM) PAPER PACK</t>
  </si>
  <si>
    <t>IRIDESCENT PASTEL GEMS</t>
  </si>
  <si>
    <t>POOL PARTY 3/8" (1 CM) GROSGAIN RIBBON</t>
  </si>
  <si>
    <t>FANCY FLORA 6" X 6" (15.2 X 15.2 CM) DESIGNER SERIES PAPER</t>
  </si>
  <si>
    <t>DRAGONFLY TRINKETS</t>
  </si>
  <si>
    <t>BALMY BLUE &amp; WHITE 1/2" (1.3 CM) VARIGATED RIBBON</t>
  </si>
  <si>
    <t>FLAT ADHESIVE-BACKED PEARLS</t>
  </si>
  <si>
    <t>BY THE BAY 6" X 6" (15.2 X 15.2 CM) SPECIALTY DESIGNER SERIES PAPER</t>
  </si>
  <si>
    <t>TEXTURED 12" X 12" (30.5 X 30.5 CM) SHIMMER PAPER</t>
  </si>
  <si>
    <t>NIGHT OF NAVY 3/8" (1 CM) BORDERED RIBBON</t>
  </si>
  <si>
    <t>ADHESIVE-BACKED MILKY DOTS</t>
  </si>
  <si>
    <t>REGENCY PARK 6" X 6" (15.2 X 15.2 CM) DESIGNER SERIES PAPER</t>
  </si>
  <si>
    <t>ENAMEL DOT ESSENTIALS</t>
  </si>
  <si>
    <t>GOLD FACETED ADHESIVE-BACKED SEQUINS</t>
  </si>
  <si>
    <t>PALE PAPAYA 1/2" (1.3 CM) FAUX VELVET TRIM</t>
  </si>
  <si>
    <t>DRY BRUSHED METALLIC 12" X 12" (30.5 X 30.5 CM) SPECIALTY PAPER</t>
  </si>
  <si>
    <t>DELICATE DESERT 12" X 12" (30.5 X 30.5 CM) DESIGNER SERIES PAPER</t>
  </si>
  <si>
    <t>LIKE AN ANIMAL 12" X 12" (30.5 X 30.5 CM) SPECIALTY DESIGNER SERIES PAPER</t>
  </si>
  <si>
    <t>DELICATE DETAILS TRAIL BOXES</t>
  </si>
  <si>
    <t>VELLUM BASICS 12" X 12" (30.5 X 30.5 CM) SPECIALTY DESIGNER SERIES PAPER</t>
  </si>
  <si>
    <t>LOOSE DAISY EMBELLISHMENTS</t>
  </si>
  <si>
    <t>RAIN OR SHINE 12" X 12" (30.5 X 30.5 CM) SPECIALTY DESIGNER SERIES PAPER</t>
  </si>
  <si>
    <t>ENAMEL STICKER ICONS</t>
  </si>
  <si>
    <t>ENJOY THE JOURNEY 12" X 12" (30.5 X 30.5 CM) DESIGNER SERIES PAPER</t>
  </si>
  <si>
    <t>GOLD &amp; ROSE GOLD 6" X 6" (15.2 X 15.2 CM) METALLIC SPECIALTY PAPER</t>
  </si>
  <si>
    <t>ADHESIVE-BACKED STUDS</t>
  </si>
  <si>
    <t>READY TO RIDE 12" X 12" (30.5 X 30.5 CM) SPECIALTY DESIGNER PAPER</t>
  </si>
  <si>
    <t>ENJOY THE ADVENTURE MEMORIES &amp; MORE CARD PACK</t>
  </si>
  <si>
    <t>ENJOY THE ADVENTURE MEMORIES &amp; MORE CARDS &amp; ENVELOPES</t>
  </si>
  <si>
    <t>REAL RED &amp; BURLAP RIBBON COMBO PACK</t>
  </si>
  <si>
    <t xml:space="preserve">THREE TWINE COMBO PACK </t>
  </si>
  <si>
    <t>FLOWERS &amp; MORE 12" x 12" (30.5 X 30.5 CM) DSP</t>
  </si>
  <si>
    <t>`</t>
  </si>
  <si>
    <r>
      <t xml:space="preserve">Want to see fewer rows? Try the </t>
    </r>
    <r>
      <rPr>
        <b/>
        <u/>
        <sz val="11"/>
        <rFont val="Arial"/>
        <family val="2"/>
      </rPr>
      <t>NEW</t>
    </r>
    <r>
      <rPr>
        <sz val="11"/>
        <rFont val="Arial"/>
        <family val="2"/>
      </rPr>
      <t xml:space="preserve"> Shell Version of the Cost Calculator - formulas are built in, you enter ONLY the items you'll be using for your project.  </t>
    </r>
  </si>
  <si>
    <r>
      <t xml:space="preserve">You'll find </t>
    </r>
    <r>
      <rPr>
        <b/>
        <sz val="10"/>
        <color theme="3" tint="-0.499984740745262"/>
        <rFont val="Arial"/>
        <family val="2"/>
      </rPr>
      <t>22-23 Annual Catalog</t>
    </r>
    <r>
      <rPr>
        <sz val="10"/>
        <color theme="3" tint="-0.499984740745262"/>
        <rFont val="Arial"/>
        <family val="2"/>
      </rPr>
      <t xml:space="preserve"> products first and then the </t>
    </r>
  </si>
  <si>
    <r>
      <rPr>
        <b/>
        <sz val="10"/>
        <color theme="3" tint="-0.499984740745262"/>
        <rFont val="Arial"/>
        <family val="2"/>
      </rPr>
      <t>2022 Jan-April</t>
    </r>
    <r>
      <rPr>
        <sz val="10"/>
        <color theme="3" tint="-0.499984740745262"/>
        <rFont val="Arial"/>
        <family val="2"/>
      </rPr>
      <t xml:space="preserve"> Mini products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</si>
</sst>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quot;$&quot;#,##0.00"/>
  </numFmts>
  <fonts count="25" x14ac:knownFonts="1">
    <font>
      <sz val="12"/>
      <color theme="1"/>
      <name val="Arial"/>
      <family val="2"/>
    </font>
    <font>
      <sz val="12"/>
      <color theme="1"/>
      <name val="Arial"/>
      <family val="2"/>
    </font>
    <font>
      <b/>
      <sz val="25"/>
      <color theme="0"/>
      <name val="Avenir Next LT Pro"/>
      <family val="2"/>
    </font>
    <font>
      <b/>
      <sz val="12"/>
      <color theme="0"/>
      <name val="Avenir Next LT Pro Demi"/>
      <family val="2"/>
    </font>
    <font>
      <sz val="13"/>
      <name val="Arial"/>
      <family val="2"/>
    </font>
    <font>
      <sz val="13"/>
      <name val="Avenir Next LT Pro Demi"/>
      <family val="2"/>
    </font>
    <font>
      <b/>
      <sz val="13"/>
      <name val="Arial"/>
      <family val="2"/>
    </font>
    <font>
      <sz val="12"/>
      <name val="Arial"/>
      <family val="2"/>
    </font>
    <font>
      <sz val="22"/>
      <name val="Arial"/>
      <family val="2"/>
    </font>
    <font>
      <b/>
      <sz val="16"/>
      <color theme="0"/>
      <name val="Avenir Next LT Pro"/>
      <family val="2"/>
    </font>
    <font>
      <sz val="10"/>
      <color theme="3" tint="-0.499984740745262"/>
      <name val="Arial"/>
      <family val="2"/>
    </font>
    <font>
      <b/>
      <sz val="12"/>
      <color theme="0"/>
      <name val="Arial"/>
      <family val="2"/>
    </font>
    <font>
      <sz val="14"/>
      <name val="Arial"/>
      <family val="2"/>
    </font>
    <font>
      <b/>
      <sz val="18"/>
      <name val="Arial"/>
      <family val="2"/>
    </font>
    <font>
      <sz val="18"/>
      <name val="Arial"/>
      <family val="2"/>
    </font>
    <font>
      <b/>
      <sz val="16"/>
      <color theme="0"/>
      <name val="Arial"/>
      <family val="2"/>
    </font>
    <font>
      <sz val="11"/>
      <name val="Arial"/>
      <family val="2"/>
    </font>
    <font>
      <sz val="12"/>
      <color theme="0"/>
      <name val="Arial"/>
      <family val="2"/>
    </font>
    <font>
      <sz val="12"/>
      <color indexed="81"/>
      <name val="Tahoma"/>
      <family val="2"/>
    </font>
    <font>
      <b/>
      <sz val="9"/>
      <color indexed="81"/>
      <name val="Tahoma"/>
      <family val="2"/>
    </font>
    <font>
      <sz val="9"/>
      <color indexed="81"/>
      <name val="Tahoma"/>
      <family val="2"/>
    </font>
    <font>
      <sz val="12"/>
      <color indexed="81"/>
      <name val="Arial"/>
      <family val="2"/>
    </font>
    <font>
      <b/>
      <sz val="12"/>
      <color theme="3" tint="-0.499984740745262"/>
      <name val="Arial"/>
      <family val="2"/>
    </font>
    <font>
      <b/>
      <u/>
      <sz val="11"/>
      <name val="Arial"/>
      <family val="2"/>
    </font>
    <font>
      <b/>
      <sz val="10"/>
      <color theme="3" tint="-0.499984740745262"/>
      <name val="Arial"/>
      <family val="2"/>
    </font>
  </fonts>
  <fills count="11">
    <fill>
      <patternFill patternType="none"/>
    </fill>
    <fill>
      <patternFill patternType="gray125"/>
    </fill>
    <fill>
      <patternFill patternType="solid">
        <fgColor rgb="FFF1745B"/>
        <bgColor indexed="64"/>
      </patternFill>
    </fill>
    <fill>
      <patternFill patternType="solid">
        <fgColor rgb="FF003866"/>
        <bgColor indexed="64"/>
      </patternFill>
    </fill>
    <fill>
      <patternFill patternType="solid">
        <fgColor theme="6" tint="0.59999389629810485"/>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D9DEB0"/>
        <bgColor indexed="64"/>
      </patternFill>
    </fill>
    <fill>
      <patternFill patternType="solid">
        <fgColor theme="0"/>
        <bgColor indexed="64"/>
      </patternFill>
    </fill>
    <fill>
      <patternFill patternType="solid">
        <fgColor theme="4" tint="-0.499984740745262"/>
        <bgColor indexed="64"/>
      </patternFill>
    </fill>
    <fill>
      <patternFill patternType="solid">
        <fgColor rgb="FFE0E1A9"/>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medium">
        <color theme="1"/>
      </left>
      <right style="medium">
        <color theme="1"/>
      </right>
      <top/>
      <bottom/>
      <diagonal/>
    </border>
    <border>
      <left/>
      <right style="medium">
        <color indexed="64"/>
      </right>
      <top/>
      <bottom style="medium">
        <color indexed="64"/>
      </bottom>
      <diagonal/>
    </border>
    <border>
      <left style="medium">
        <color theme="1"/>
      </left>
      <right style="medium">
        <color theme="1"/>
      </right>
      <top/>
      <bottom style="medium">
        <color indexed="64"/>
      </bottom>
      <diagonal/>
    </border>
    <border>
      <left/>
      <right style="medium">
        <color theme="1"/>
      </right>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21">
    <xf numFmtId="0" fontId="0" fillId="0" borderId="0" xfId="0"/>
    <xf numFmtId="0" fontId="3" fillId="2" borderId="2" xfId="0" applyFont="1" applyFill="1" applyBorder="1" applyAlignment="1">
      <alignment vertical="center"/>
    </xf>
    <xf numFmtId="0" fontId="4" fillId="2" borderId="2" xfId="0" applyFont="1" applyFill="1" applyBorder="1"/>
    <xf numFmtId="0" fontId="5" fillId="2" borderId="2" xfId="0" applyFont="1" applyFill="1" applyBorder="1" applyAlignment="1">
      <alignment vertical="center"/>
    </xf>
    <xf numFmtId="0" fontId="4" fillId="2" borderId="2"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7" fillId="0" borderId="0" xfId="0" applyFont="1"/>
    <xf numFmtId="0" fontId="8" fillId="0" borderId="5" xfId="0" applyFont="1" applyBorder="1"/>
    <xf numFmtId="0" fontId="7" fillId="0" borderId="5" xfId="0" applyFont="1" applyBorder="1"/>
    <xf numFmtId="0" fontId="7" fillId="0" borderId="5" xfId="0" applyFont="1" applyBorder="1" applyAlignment="1">
      <alignment horizontal="center"/>
    </xf>
    <xf numFmtId="0" fontId="7" fillId="0" borderId="6" xfId="0" applyFont="1" applyBorder="1" applyAlignment="1">
      <alignment horizontal="center"/>
    </xf>
    <xf numFmtId="0" fontId="7" fillId="0" borderId="0" xfId="0" applyFont="1" applyAlignment="1">
      <alignment horizontal="center"/>
    </xf>
    <xf numFmtId="0" fontId="10" fillId="0" borderId="0" xfId="0" applyFont="1" applyAlignment="1">
      <alignment horizontal="center"/>
    </xf>
    <xf numFmtId="0" fontId="7" fillId="4" borderId="10" xfId="0" applyFont="1" applyFill="1" applyBorder="1"/>
    <xf numFmtId="0" fontId="7" fillId="4" borderId="10" xfId="0" applyFont="1" applyFill="1" applyBorder="1" applyAlignment="1">
      <alignment horizontal="right"/>
    </xf>
    <xf numFmtId="0" fontId="10" fillId="0" borderId="0" xfId="0" applyFont="1" applyAlignment="1">
      <alignment horizontal="left"/>
    </xf>
    <xf numFmtId="0" fontId="7" fillId="0" borderId="11" xfId="0" applyFont="1" applyBorder="1"/>
    <xf numFmtId="0" fontId="7" fillId="0" borderId="11" xfId="0" applyFont="1" applyBorder="1" applyAlignment="1">
      <alignment horizontal="right"/>
    </xf>
    <xf numFmtId="0" fontId="7" fillId="4" borderId="11" xfId="0" applyFont="1" applyFill="1" applyBorder="1"/>
    <xf numFmtId="164" fontId="7" fillId="4" borderId="11" xfId="1" applyNumberFormat="1" applyFont="1" applyFill="1" applyBorder="1" applyAlignment="1">
      <alignment horizontal="right"/>
    </xf>
    <xf numFmtId="0" fontId="10" fillId="0" borderId="0" xfId="0" applyFont="1"/>
    <xf numFmtId="0" fontId="7" fillId="5" borderId="5" xfId="0" applyFont="1" applyFill="1" applyBorder="1"/>
    <xf numFmtId="0" fontId="7" fillId="5" borderId="6" xfId="0" applyFont="1" applyFill="1" applyBorder="1"/>
    <xf numFmtId="165" fontId="12" fillId="0" borderId="0" xfId="0" applyNumberFormat="1" applyFont="1" applyAlignment="1">
      <alignment horizontal="center"/>
    </xf>
    <xf numFmtId="165" fontId="12" fillId="0" borderId="12" xfId="0" applyNumberFormat="1" applyFont="1" applyBorder="1" applyAlignment="1">
      <alignment horizontal="center"/>
    </xf>
    <xf numFmtId="0" fontId="14" fillId="6" borderId="2" xfId="0" applyFont="1" applyFill="1" applyBorder="1" applyAlignment="1">
      <alignment horizontal="center"/>
    </xf>
    <xf numFmtId="0" fontId="14" fillId="6" borderId="3" xfId="0" applyFont="1" applyFill="1" applyBorder="1" applyAlignment="1">
      <alignment horizontal="center"/>
    </xf>
    <xf numFmtId="0" fontId="15" fillId="3" borderId="12" xfId="0" applyFont="1" applyFill="1" applyBorder="1" applyAlignment="1">
      <alignment horizontal="left" wrapText="1"/>
    </xf>
    <xf numFmtId="0" fontId="15" fillId="3" borderId="12"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7" fillId="0" borderId="0" xfId="0" applyFont="1" applyAlignment="1">
      <alignment vertical="center"/>
    </xf>
    <xf numFmtId="0" fontId="15" fillId="3" borderId="14" xfId="0" applyFont="1" applyFill="1" applyBorder="1" applyAlignment="1">
      <alignment horizontal="center" vertical="center" wrapText="1"/>
    </xf>
    <xf numFmtId="0" fontId="15" fillId="3" borderId="16" xfId="0" applyFont="1" applyFill="1" applyBorder="1" applyAlignment="1">
      <alignment horizontal="left" vertical="center" wrapText="1"/>
    </xf>
    <xf numFmtId="0" fontId="15" fillId="3" borderId="16" xfId="0" applyFont="1" applyFill="1" applyBorder="1" applyAlignment="1">
      <alignment horizontal="center" vertical="center" wrapText="1"/>
    </xf>
    <xf numFmtId="0" fontId="11" fillId="3" borderId="16" xfId="0" applyFont="1" applyFill="1" applyBorder="1" applyAlignment="1">
      <alignment horizontal="center" wrapText="1"/>
    </xf>
    <xf numFmtId="0" fontId="11" fillId="3" borderId="12" xfId="0" applyFont="1" applyFill="1" applyBorder="1" applyAlignment="1">
      <alignment horizontal="center" wrapText="1"/>
    </xf>
    <xf numFmtId="165" fontId="11" fillId="3" borderId="15" xfId="0" applyNumberFormat="1" applyFont="1" applyFill="1" applyBorder="1" applyAlignment="1">
      <alignment horizontal="center" wrapText="1"/>
    </xf>
    <xf numFmtId="0" fontId="16" fillId="0" borderId="16" xfId="0" applyFont="1" applyBorder="1"/>
    <xf numFmtId="0" fontId="16" fillId="0" borderId="16" xfId="0" applyFont="1" applyBorder="1" applyAlignment="1">
      <alignment horizontal="center" vertical="center"/>
    </xf>
    <xf numFmtId="4" fontId="16" fillId="0" borderId="16" xfId="0" applyNumberFormat="1" applyFont="1" applyBorder="1" applyAlignment="1">
      <alignment horizontal="center"/>
    </xf>
    <xf numFmtId="4" fontId="16" fillId="0" borderId="0" xfId="0" applyNumberFormat="1" applyFont="1" applyAlignment="1">
      <alignment horizontal="center"/>
    </xf>
    <xf numFmtId="0" fontId="16" fillId="0" borderId="12" xfId="0" applyFont="1" applyBorder="1" applyAlignment="1">
      <alignment horizontal="center"/>
    </xf>
    <xf numFmtId="165" fontId="16" fillId="0" borderId="15" xfId="0" applyNumberFormat="1" applyFont="1" applyBorder="1" applyAlignment="1">
      <alignment horizontal="center"/>
    </xf>
    <xf numFmtId="0" fontId="16" fillId="7" borderId="0" xfId="0" applyFont="1" applyFill="1"/>
    <xf numFmtId="0" fontId="16" fillId="7" borderId="0" xfId="0" applyFont="1" applyFill="1" applyAlignment="1">
      <alignment horizontal="center"/>
    </xf>
    <xf numFmtId="4" fontId="16" fillId="7" borderId="0" xfId="0" applyNumberFormat="1" applyFont="1" applyFill="1" applyAlignment="1">
      <alignment horizontal="center"/>
    </xf>
    <xf numFmtId="4" fontId="16" fillId="7" borderId="17" xfId="0" applyNumberFormat="1" applyFont="1" applyFill="1" applyBorder="1" applyAlignment="1">
      <alignment horizontal="center"/>
    </xf>
    <xf numFmtId="3" fontId="16" fillId="7" borderId="18" xfId="0" applyNumberFormat="1" applyFont="1" applyFill="1" applyBorder="1" applyAlignment="1">
      <alignment horizontal="center"/>
    </xf>
    <xf numFmtId="165" fontId="16" fillId="7" borderId="19" xfId="0" applyNumberFormat="1" applyFont="1" applyFill="1" applyBorder="1" applyAlignment="1">
      <alignment horizontal="center"/>
    </xf>
    <xf numFmtId="0" fontId="16" fillId="0" borderId="0" xfId="0" applyFont="1"/>
    <xf numFmtId="0" fontId="16" fillId="0" borderId="0" xfId="0" applyFont="1" applyAlignment="1">
      <alignment horizontal="center" vertical="center"/>
    </xf>
    <xf numFmtId="0" fontId="16" fillId="0" borderId="19" xfId="0" applyFont="1" applyBorder="1" applyAlignment="1">
      <alignment horizontal="center"/>
    </xf>
    <xf numFmtId="165" fontId="16" fillId="0" borderId="17" xfId="0" applyNumberFormat="1" applyFont="1" applyBorder="1" applyAlignment="1">
      <alignment horizontal="center"/>
    </xf>
    <xf numFmtId="0" fontId="16" fillId="0" borderId="0" xfId="0" applyFont="1" applyAlignment="1">
      <alignment horizontal="center"/>
    </xf>
    <xf numFmtId="0" fontId="16" fillId="8" borderId="0" xfId="0" applyFont="1" applyFill="1"/>
    <xf numFmtId="3" fontId="16" fillId="0" borderId="19" xfId="0" applyNumberFormat="1" applyFont="1" applyBorder="1" applyAlignment="1">
      <alignment horizontal="center"/>
    </xf>
    <xf numFmtId="0" fontId="16" fillId="7" borderId="0" xfId="0" applyFont="1" applyFill="1" applyAlignment="1">
      <alignment horizontal="center" vertical="center"/>
    </xf>
    <xf numFmtId="3" fontId="16" fillId="0" borderId="18" xfId="0" applyNumberFormat="1" applyFont="1" applyBorder="1" applyAlignment="1">
      <alignment horizontal="center"/>
    </xf>
    <xf numFmtId="165" fontId="16" fillId="0" borderId="19" xfId="0" applyNumberFormat="1" applyFont="1" applyBorder="1" applyAlignment="1">
      <alignment horizontal="center"/>
    </xf>
    <xf numFmtId="3" fontId="16" fillId="7" borderId="19" xfId="0" applyNumberFormat="1" applyFont="1" applyFill="1" applyBorder="1" applyAlignment="1">
      <alignment horizontal="center"/>
    </xf>
    <xf numFmtId="0" fontId="15" fillId="3" borderId="0" xfId="0" applyFont="1" applyFill="1" applyAlignment="1">
      <alignment horizontal="center" vertical="center" wrapText="1"/>
    </xf>
    <xf numFmtId="0" fontId="15" fillId="3" borderId="0" xfId="0" applyFont="1" applyFill="1" applyAlignment="1">
      <alignment horizontal="left" vertical="center" wrapText="1"/>
    </xf>
    <xf numFmtId="0" fontId="17" fillId="3" borderId="0" xfId="0" applyFont="1" applyFill="1" applyAlignment="1">
      <alignment horizontal="center"/>
    </xf>
    <xf numFmtId="0" fontId="11" fillId="3" borderId="0" xfId="0" applyFont="1" applyFill="1" applyAlignment="1">
      <alignment horizontal="center" wrapText="1"/>
    </xf>
    <xf numFmtId="3" fontId="15" fillId="3" borderId="19" xfId="0" applyNumberFormat="1" applyFont="1" applyFill="1" applyBorder="1" applyAlignment="1">
      <alignment horizontal="center" vertical="center" wrapText="1"/>
    </xf>
    <xf numFmtId="165" fontId="15" fillId="3" borderId="17" xfId="0" applyNumberFormat="1" applyFont="1" applyFill="1" applyBorder="1" applyAlignment="1">
      <alignment horizontal="center" vertical="center" wrapText="1"/>
    </xf>
    <xf numFmtId="0" fontId="16" fillId="0" borderId="20" xfId="0" applyFont="1" applyBorder="1" applyAlignment="1">
      <alignment horizontal="center"/>
    </xf>
    <xf numFmtId="3" fontId="16" fillId="7" borderId="20" xfId="0" applyNumberFormat="1" applyFont="1" applyFill="1" applyBorder="1" applyAlignment="1">
      <alignment horizontal="center"/>
    </xf>
    <xf numFmtId="165" fontId="16" fillId="7" borderId="17" xfId="0" applyNumberFormat="1" applyFont="1" applyFill="1" applyBorder="1" applyAlignment="1">
      <alignment horizontal="center"/>
    </xf>
    <xf numFmtId="4" fontId="16" fillId="7" borderId="21" xfId="0" applyNumberFormat="1" applyFont="1" applyFill="1" applyBorder="1" applyAlignment="1">
      <alignment horizontal="center"/>
    </xf>
    <xf numFmtId="3" fontId="16" fillId="7" borderId="22" xfId="0" applyNumberFormat="1" applyFont="1" applyFill="1" applyBorder="1" applyAlignment="1">
      <alignment horizontal="center"/>
    </xf>
    <xf numFmtId="165" fontId="16" fillId="7" borderId="21" xfId="0" applyNumberFormat="1" applyFont="1" applyFill="1" applyBorder="1" applyAlignment="1">
      <alignment horizontal="center"/>
    </xf>
    <xf numFmtId="165" fontId="11" fillId="3" borderId="0" xfId="0" applyNumberFormat="1" applyFont="1" applyFill="1" applyAlignment="1">
      <alignment horizontal="center" wrapText="1"/>
    </xf>
    <xf numFmtId="0" fontId="16" fillId="7" borderId="0" xfId="0" applyFont="1" applyFill="1" applyAlignment="1">
      <alignment horizontal="left"/>
    </xf>
    <xf numFmtId="0" fontId="16" fillId="0" borderId="0" xfId="0" applyFont="1" applyAlignment="1">
      <alignment horizontal="left"/>
    </xf>
    <xf numFmtId="165" fontId="16" fillId="7" borderId="23" xfId="0" applyNumberFormat="1" applyFont="1" applyFill="1" applyBorder="1" applyAlignment="1">
      <alignment horizontal="center"/>
    </xf>
    <xf numFmtId="165" fontId="16" fillId="0" borderId="23" xfId="0" applyNumberFormat="1" applyFont="1" applyBorder="1" applyAlignment="1">
      <alignment horizontal="center"/>
    </xf>
    <xf numFmtId="0" fontId="16" fillId="0" borderId="24" xfId="0" applyFont="1" applyBorder="1" applyAlignment="1">
      <alignment horizontal="left"/>
    </xf>
    <xf numFmtId="0" fontId="16" fillId="0" borderId="24" xfId="0" applyFont="1" applyBorder="1" applyAlignment="1">
      <alignment horizontal="center"/>
    </xf>
    <xf numFmtId="4" fontId="16" fillId="0" borderId="24" xfId="0" applyNumberFormat="1" applyFont="1" applyBorder="1" applyAlignment="1">
      <alignment horizontal="center"/>
    </xf>
    <xf numFmtId="0" fontId="16" fillId="0" borderId="13" xfId="0" applyFont="1" applyBorder="1" applyAlignment="1">
      <alignment horizontal="center"/>
    </xf>
    <xf numFmtId="165" fontId="16" fillId="0" borderId="21" xfId="0" applyNumberFormat="1" applyFont="1" applyBorder="1" applyAlignment="1">
      <alignment horizontal="center"/>
    </xf>
    <xf numFmtId="0" fontId="15" fillId="3" borderId="18" xfId="0" applyFont="1" applyFill="1" applyBorder="1" applyAlignment="1">
      <alignment horizontal="center" vertical="center" wrapText="1"/>
    </xf>
    <xf numFmtId="0" fontId="17" fillId="3" borderId="16" xfId="0" applyFont="1" applyFill="1" applyBorder="1" applyAlignment="1">
      <alignment horizontal="center"/>
    </xf>
    <xf numFmtId="3" fontId="15" fillId="3" borderId="0" xfId="0" applyNumberFormat="1" applyFont="1" applyFill="1" applyAlignment="1">
      <alignment horizontal="center" vertical="center" wrapText="1"/>
    </xf>
    <xf numFmtId="165" fontId="15" fillId="3" borderId="0" xfId="0" applyNumberFormat="1" applyFont="1" applyFill="1" applyAlignment="1">
      <alignment horizontal="center" vertical="center" wrapText="1"/>
    </xf>
    <xf numFmtId="3" fontId="16" fillId="0" borderId="20" xfId="0" applyNumberFormat="1" applyFont="1" applyBorder="1" applyAlignment="1">
      <alignment horizontal="center"/>
    </xf>
    <xf numFmtId="3" fontId="11" fillId="3" borderId="19" xfId="0" applyNumberFormat="1" applyFont="1" applyFill="1" applyBorder="1" applyAlignment="1">
      <alignment horizontal="center" wrapText="1"/>
    </xf>
    <xf numFmtId="165" fontId="11" fillId="3" borderId="17" xfId="0" applyNumberFormat="1" applyFont="1" applyFill="1" applyBorder="1" applyAlignment="1">
      <alignment horizontal="center" wrapText="1"/>
    </xf>
    <xf numFmtId="0" fontId="7" fillId="9" borderId="0" xfId="0" applyFont="1" applyFill="1"/>
    <xf numFmtId="0" fontId="7" fillId="9" borderId="0" xfId="0" applyFont="1" applyFill="1" applyAlignment="1">
      <alignment horizontal="center"/>
    </xf>
    <xf numFmtId="0" fontId="16" fillId="4" borderId="4" xfId="0" applyFont="1" applyFill="1" applyBorder="1" applyAlignment="1">
      <alignment horizontal="left" vertical="center"/>
    </xf>
    <xf numFmtId="0" fontId="7" fillId="4" borderId="5" xfId="0" applyFont="1" applyFill="1" applyBorder="1"/>
    <xf numFmtId="0" fontId="7" fillId="4" borderId="5" xfId="0" applyFont="1" applyFill="1" applyBorder="1" applyAlignment="1">
      <alignment horizontal="center"/>
    </xf>
    <xf numFmtId="0" fontId="22" fillId="0" borderId="0" xfId="0" applyFont="1" applyAlignment="1">
      <alignment horizontal="left"/>
    </xf>
    <xf numFmtId="0" fontId="22" fillId="0" borderId="0" xfId="0" applyFont="1" applyAlignment="1">
      <alignment horizontal="center"/>
    </xf>
    <xf numFmtId="0" fontId="16" fillId="8" borderId="0" xfId="0" applyFont="1" applyFill="1" applyAlignment="1">
      <alignment horizontal="center"/>
    </xf>
    <xf numFmtId="4" fontId="16" fillId="8" borderId="0" xfId="0" applyNumberFormat="1" applyFont="1" applyFill="1" applyAlignment="1">
      <alignment horizontal="center"/>
    </xf>
    <xf numFmtId="4" fontId="16" fillId="8" borderId="17" xfId="0" applyNumberFormat="1" applyFont="1" applyFill="1" applyBorder="1" applyAlignment="1">
      <alignment horizontal="center"/>
    </xf>
    <xf numFmtId="3" fontId="16" fillId="8" borderId="20" xfId="0" applyNumberFormat="1" applyFont="1" applyFill="1" applyBorder="1" applyAlignment="1">
      <alignment horizontal="center"/>
    </xf>
    <xf numFmtId="165" fontId="16" fillId="8" borderId="17" xfId="0" applyNumberFormat="1" applyFont="1" applyFill="1" applyBorder="1" applyAlignment="1">
      <alignment horizontal="center"/>
    </xf>
    <xf numFmtId="0" fontId="16" fillId="8" borderId="20" xfId="0" applyFont="1" applyFill="1" applyBorder="1" applyAlignment="1">
      <alignment horizontal="center"/>
    </xf>
    <xf numFmtId="0" fontId="16" fillId="10" borderId="0" xfId="0" applyFont="1" applyFill="1"/>
    <xf numFmtId="0" fontId="16" fillId="10" borderId="0" xfId="0" applyFont="1" applyFill="1" applyAlignment="1">
      <alignment horizontal="center"/>
    </xf>
    <xf numFmtId="4" fontId="16" fillId="10" borderId="0" xfId="0" applyNumberFormat="1" applyFont="1" applyFill="1" applyAlignment="1">
      <alignment horizontal="center"/>
    </xf>
    <xf numFmtId="4" fontId="16" fillId="10" borderId="17" xfId="0" applyNumberFormat="1" applyFont="1" applyFill="1" applyBorder="1" applyAlignment="1">
      <alignment horizontal="center"/>
    </xf>
    <xf numFmtId="3" fontId="16" fillId="10" borderId="20" xfId="0" applyNumberFormat="1" applyFont="1" applyFill="1" applyBorder="1" applyAlignment="1">
      <alignment horizontal="center"/>
    </xf>
    <xf numFmtId="165" fontId="16" fillId="10" borderId="17" xfId="0" applyNumberFormat="1" applyFont="1" applyFill="1" applyBorder="1" applyAlignment="1">
      <alignment horizontal="center"/>
    </xf>
    <xf numFmtId="0" fontId="16" fillId="10" borderId="20" xfId="0" applyFont="1" applyFill="1" applyBorder="1" applyAlignment="1">
      <alignment horizont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11" fillId="2" borderId="12" xfId="0" applyFont="1" applyFill="1" applyBorder="1" applyAlignment="1">
      <alignment horizontal="center" wrapText="1"/>
    </xf>
    <xf numFmtId="0" fontId="11" fillId="2" borderId="13" xfId="0" applyFont="1" applyFill="1" applyBorder="1" applyAlignment="1">
      <alignment wrapText="1"/>
    </xf>
    <xf numFmtId="0" fontId="13" fillId="6" borderId="1" xfId="0" applyFont="1" applyFill="1" applyBorder="1" applyAlignment="1">
      <alignment horizontal="center"/>
    </xf>
    <xf numFmtId="0" fontId="13" fillId="6" borderId="2"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E0E1A9"/>
      <color rgb="FFDED9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67"/>
  <sheetViews>
    <sheetView showGridLines="0" tabSelected="1" zoomScale="95" zoomScaleNormal="95" workbookViewId="0">
      <pane ySplit="11" topLeftCell="A220" activePane="bottomLeft" state="frozen"/>
      <selection pane="bottomLeft" activeCell="O227" sqref="O227"/>
    </sheetView>
  </sheetViews>
  <sheetFormatPr defaultColWidth="8.875" defaultRowHeight="15" x14ac:dyDescent="0.35"/>
  <cols>
    <col min="1" max="1" width="61.25" style="7" customWidth="1"/>
    <col min="2" max="2" width="59.3125" style="7" hidden="1" customWidth="1"/>
    <col min="3" max="3" width="58.4375" style="7" hidden="1" customWidth="1"/>
    <col min="4" max="4" width="10.75" style="7" customWidth="1"/>
    <col min="5" max="5" width="10.4375" style="7" hidden="1" customWidth="1"/>
    <col min="6" max="6" width="10.75" style="7" hidden="1" customWidth="1"/>
    <col min="7" max="7" width="7.75" style="12" customWidth="1"/>
    <col min="8" max="8" width="15.75" style="12" customWidth="1"/>
    <col min="9" max="9" width="10.75" style="12" customWidth="1"/>
    <col min="10" max="10" width="12.75" style="12" customWidth="1"/>
    <col min="11" max="11" width="10.75" style="12" customWidth="1"/>
    <col min="12" max="12" width="15.75" style="12" customWidth="1"/>
    <col min="13" max="256" width="8.875" style="7"/>
    <col min="257" max="257" width="61.25" style="7" customWidth="1"/>
    <col min="258" max="259" width="0" style="7" hidden="1" customWidth="1"/>
    <col min="260" max="260" width="10.75" style="7" customWidth="1"/>
    <col min="261" max="262" width="0" style="7" hidden="1" customWidth="1"/>
    <col min="263" max="263" width="7.75" style="7" customWidth="1"/>
    <col min="264" max="264" width="15.75" style="7" customWidth="1"/>
    <col min="265" max="265" width="10.75" style="7" customWidth="1"/>
    <col min="266" max="266" width="12.75" style="7" customWidth="1"/>
    <col min="267" max="267" width="10.75" style="7" customWidth="1"/>
    <col min="268" max="268" width="15.75" style="7" customWidth="1"/>
    <col min="269" max="512" width="8.875" style="7"/>
    <col min="513" max="513" width="61.25" style="7" customWidth="1"/>
    <col min="514" max="515" width="0" style="7" hidden="1" customWidth="1"/>
    <col min="516" max="516" width="10.75" style="7" customWidth="1"/>
    <col min="517" max="518" width="0" style="7" hidden="1" customWidth="1"/>
    <col min="519" max="519" width="7.75" style="7" customWidth="1"/>
    <col min="520" max="520" width="15.75" style="7" customWidth="1"/>
    <col min="521" max="521" width="10.75" style="7" customWidth="1"/>
    <col min="522" max="522" width="12.75" style="7" customWidth="1"/>
    <col min="523" max="523" width="10.75" style="7" customWidth="1"/>
    <col min="524" max="524" width="15.75" style="7" customWidth="1"/>
    <col min="525" max="768" width="8.875" style="7"/>
    <col min="769" max="769" width="61.25" style="7" customWidth="1"/>
    <col min="770" max="771" width="0" style="7" hidden="1" customWidth="1"/>
    <col min="772" max="772" width="10.75" style="7" customWidth="1"/>
    <col min="773" max="774" width="0" style="7" hidden="1" customWidth="1"/>
    <col min="775" max="775" width="7.75" style="7" customWidth="1"/>
    <col min="776" max="776" width="15.75" style="7" customWidth="1"/>
    <col min="777" max="777" width="10.75" style="7" customWidth="1"/>
    <col min="778" max="778" width="12.75" style="7" customWidth="1"/>
    <col min="779" max="779" width="10.75" style="7" customWidth="1"/>
    <col min="780" max="780" width="15.75" style="7" customWidth="1"/>
    <col min="781" max="1024" width="8.875" style="7"/>
    <col min="1025" max="1025" width="61.25" style="7" customWidth="1"/>
    <col min="1026" max="1027" width="0" style="7" hidden="1" customWidth="1"/>
    <col min="1028" max="1028" width="10.75" style="7" customWidth="1"/>
    <col min="1029" max="1030" width="0" style="7" hidden="1" customWidth="1"/>
    <col min="1031" max="1031" width="7.75" style="7" customWidth="1"/>
    <col min="1032" max="1032" width="15.75" style="7" customWidth="1"/>
    <col min="1033" max="1033" width="10.75" style="7" customWidth="1"/>
    <col min="1034" max="1034" width="12.75" style="7" customWidth="1"/>
    <col min="1035" max="1035" width="10.75" style="7" customWidth="1"/>
    <col min="1036" max="1036" width="15.75" style="7" customWidth="1"/>
    <col min="1037" max="1280" width="8.875" style="7"/>
    <col min="1281" max="1281" width="61.25" style="7" customWidth="1"/>
    <col min="1282" max="1283" width="0" style="7" hidden="1" customWidth="1"/>
    <col min="1284" max="1284" width="10.75" style="7" customWidth="1"/>
    <col min="1285" max="1286" width="0" style="7" hidden="1" customWidth="1"/>
    <col min="1287" max="1287" width="7.75" style="7" customWidth="1"/>
    <col min="1288" max="1288" width="15.75" style="7" customWidth="1"/>
    <col min="1289" max="1289" width="10.75" style="7" customWidth="1"/>
    <col min="1290" max="1290" width="12.75" style="7" customWidth="1"/>
    <col min="1291" max="1291" width="10.75" style="7" customWidth="1"/>
    <col min="1292" max="1292" width="15.75" style="7" customWidth="1"/>
    <col min="1293" max="1536" width="8.875" style="7"/>
    <col min="1537" max="1537" width="61.25" style="7" customWidth="1"/>
    <col min="1538" max="1539" width="0" style="7" hidden="1" customWidth="1"/>
    <col min="1540" max="1540" width="10.75" style="7" customWidth="1"/>
    <col min="1541" max="1542" width="0" style="7" hidden="1" customWidth="1"/>
    <col min="1543" max="1543" width="7.75" style="7" customWidth="1"/>
    <col min="1544" max="1544" width="15.75" style="7" customWidth="1"/>
    <col min="1545" max="1545" width="10.75" style="7" customWidth="1"/>
    <col min="1546" max="1546" width="12.75" style="7" customWidth="1"/>
    <col min="1547" max="1547" width="10.75" style="7" customWidth="1"/>
    <col min="1548" max="1548" width="15.75" style="7" customWidth="1"/>
    <col min="1549" max="1792" width="8.875" style="7"/>
    <col min="1793" max="1793" width="61.25" style="7" customWidth="1"/>
    <col min="1794" max="1795" width="0" style="7" hidden="1" customWidth="1"/>
    <col min="1796" max="1796" width="10.75" style="7" customWidth="1"/>
    <col min="1797" max="1798" width="0" style="7" hidden="1" customWidth="1"/>
    <col min="1799" max="1799" width="7.75" style="7" customWidth="1"/>
    <col min="1800" max="1800" width="15.75" style="7" customWidth="1"/>
    <col min="1801" max="1801" width="10.75" style="7" customWidth="1"/>
    <col min="1802" max="1802" width="12.75" style="7" customWidth="1"/>
    <col min="1803" max="1803" width="10.75" style="7" customWidth="1"/>
    <col min="1804" max="1804" width="15.75" style="7" customWidth="1"/>
    <col min="1805" max="2048" width="8.875" style="7"/>
    <col min="2049" max="2049" width="61.25" style="7" customWidth="1"/>
    <col min="2050" max="2051" width="0" style="7" hidden="1" customWidth="1"/>
    <col min="2052" max="2052" width="10.75" style="7" customWidth="1"/>
    <col min="2053" max="2054" width="0" style="7" hidden="1" customWidth="1"/>
    <col min="2055" max="2055" width="7.75" style="7" customWidth="1"/>
    <col min="2056" max="2056" width="15.75" style="7" customWidth="1"/>
    <col min="2057" max="2057" width="10.75" style="7" customWidth="1"/>
    <col min="2058" max="2058" width="12.75" style="7" customWidth="1"/>
    <col min="2059" max="2059" width="10.75" style="7" customWidth="1"/>
    <col min="2060" max="2060" width="15.75" style="7" customWidth="1"/>
    <col min="2061" max="2304" width="8.875" style="7"/>
    <col min="2305" max="2305" width="61.25" style="7" customWidth="1"/>
    <col min="2306" max="2307" width="0" style="7" hidden="1" customWidth="1"/>
    <col min="2308" max="2308" width="10.75" style="7" customWidth="1"/>
    <col min="2309" max="2310" width="0" style="7" hidden="1" customWidth="1"/>
    <col min="2311" max="2311" width="7.75" style="7" customWidth="1"/>
    <col min="2312" max="2312" width="15.75" style="7" customWidth="1"/>
    <col min="2313" max="2313" width="10.75" style="7" customWidth="1"/>
    <col min="2314" max="2314" width="12.75" style="7" customWidth="1"/>
    <col min="2315" max="2315" width="10.75" style="7" customWidth="1"/>
    <col min="2316" max="2316" width="15.75" style="7" customWidth="1"/>
    <col min="2317" max="2560" width="8.875" style="7"/>
    <col min="2561" max="2561" width="61.25" style="7" customWidth="1"/>
    <col min="2562" max="2563" width="0" style="7" hidden="1" customWidth="1"/>
    <col min="2564" max="2564" width="10.75" style="7" customWidth="1"/>
    <col min="2565" max="2566" width="0" style="7" hidden="1" customWidth="1"/>
    <col min="2567" max="2567" width="7.75" style="7" customWidth="1"/>
    <col min="2568" max="2568" width="15.75" style="7" customWidth="1"/>
    <col min="2569" max="2569" width="10.75" style="7" customWidth="1"/>
    <col min="2570" max="2570" width="12.75" style="7" customWidth="1"/>
    <col min="2571" max="2571" width="10.75" style="7" customWidth="1"/>
    <col min="2572" max="2572" width="15.75" style="7" customWidth="1"/>
    <col min="2573" max="2816" width="8.875" style="7"/>
    <col min="2817" max="2817" width="61.25" style="7" customWidth="1"/>
    <col min="2818" max="2819" width="0" style="7" hidden="1" customWidth="1"/>
    <col min="2820" max="2820" width="10.75" style="7" customWidth="1"/>
    <col min="2821" max="2822" width="0" style="7" hidden="1" customWidth="1"/>
    <col min="2823" max="2823" width="7.75" style="7" customWidth="1"/>
    <col min="2824" max="2824" width="15.75" style="7" customWidth="1"/>
    <col min="2825" max="2825" width="10.75" style="7" customWidth="1"/>
    <col min="2826" max="2826" width="12.75" style="7" customWidth="1"/>
    <col min="2827" max="2827" width="10.75" style="7" customWidth="1"/>
    <col min="2828" max="2828" width="15.75" style="7" customWidth="1"/>
    <col min="2829" max="3072" width="8.875" style="7"/>
    <col min="3073" max="3073" width="61.25" style="7" customWidth="1"/>
    <col min="3074" max="3075" width="0" style="7" hidden="1" customWidth="1"/>
    <col min="3076" max="3076" width="10.75" style="7" customWidth="1"/>
    <col min="3077" max="3078" width="0" style="7" hidden="1" customWidth="1"/>
    <col min="3079" max="3079" width="7.75" style="7" customWidth="1"/>
    <col min="3080" max="3080" width="15.75" style="7" customWidth="1"/>
    <col min="3081" max="3081" width="10.75" style="7" customWidth="1"/>
    <col min="3082" max="3082" width="12.75" style="7" customWidth="1"/>
    <col min="3083" max="3083" width="10.75" style="7" customWidth="1"/>
    <col min="3084" max="3084" width="15.75" style="7" customWidth="1"/>
    <col min="3085" max="3328" width="8.875" style="7"/>
    <col min="3329" max="3329" width="61.25" style="7" customWidth="1"/>
    <col min="3330" max="3331" width="0" style="7" hidden="1" customWidth="1"/>
    <col min="3332" max="3332" width="10.75" style="7" customWidth="1"/>
    <col min="3333" max="3334" width="0" style="7" hidden="1" customWidth="1"/>
    <col min="3335" max="3335" width="7.75" style="7" customWidth="1"/>
    <col min="3336" max="3336" width="15.75" style="7" customWidth="1"/>
    <col min="3337" max="3337" width="10.75" style="7" customWidth="1"/>
    <col min="3338" max="3338" width="12.75" style="7" customWidth="1"/>
    <col min="3339" max="3339" width="10.75" style="7" customWidth="1"/>
    <col min="3340" max="3340" width="15.75" style="7" customWidth="1"/>
    <col min="3341" max="3584" width="8.875" style="7"/>
    <col min="3585" max="3585" width="61.25" style="7" customWidth="1"/>
    <col min="3586" max="3587" width="0" style="7" hidden="1" customWidth="1"/>
    <col min="3588" max="3588" width="10.75" style="7" customWidth="1"/>
    <col min="3589" max="3590" width="0" style="7" hidden="1" customWidth="1"/>
    <col min="3591" max="3591" width="7.75" style="7" customWidth="1"/>
    <col min="3592" max="3592" width="15.75" style="7" customWidth="1"/>
    <col min="3593" max="3593" width="10.75" style="7" customWidth="1"/>
    <col min="3594" max="3594" width="12.75" style="7" customWidth="1"/>
    <col min="3595" max="3595" width="10.75" style="7" customWidth="1"/>
    <col min="3596" max="3596" width="15.75" style="7" customWidth="1"/>
    <col min="3597" max="3840" width="8.875" style="7"/>
    <col min="3841" max="3841" width="61.25" style="7" customWidth="1"/>
    <col min="3842" max="3843" width="0" style="7" hidden="1" customWidth="1"/>
    <col min="3844" max="3844" width="10.75" style="7" customWidth="1"/>
    <col min="3845" max="3846" width="0" style="7" hidden="1" customWidth="1"/>
    <col min="3847" max="3847" width="7.75" style="7" customWidth="1"/>
    <col min="3848" max="3848" width="15.75" style="7" customWidth="1"/>
    <col min="3849" max="3849" width="10.75" style="7" customWidth="1"/>
    <col min="3850" max="3850" width="12.75" style="7" customWidth="1"/>
    <col min="3851" max="3851" width="10.75" style="7" customWidth="1"/>
    <col min="3852" max="3852" width="15.75" style="7" customWidth="1"/>
    <col min="3853" max="4096" width="8.875" style="7"/>
    <col min="4097" max="4097" width="61.25" style="7" customWidth="1"/>
    <col min="4098" max="4099" width="0" style="7" hidden="1" customWidth="1"/>
    <col min="4100" max="4100" width="10.75" style="7" customWidth="1"/>
    <col min="4101" max="4102" width="0" style="7" hidden="1" customWidth="1"/>
    <col min="4103" max="4103" width="7.75" style="7" customWidth="1"/>
    <col min="4104" max="4104" width="15.75" style="7" customWidth="1"/>
    <col min="4105" max="4105" width="10.75" style="7" customWidth="1"/>
    <col min="4106" max="4106" width="12.75" style="7" customWidth="1"/>
    <col min="4107" max="4107" width="10.75" style="7" customWidth="1"/>
    <col min="4108" max="4108" width="15.75" style="7" customWidth="1"/>
    <col min="4109" max="4352" width="8.875" style="7"/>
    <col min="4353" max="4353" width="61.25" style="7" customWidth="1"/>
    <col min="4354" max="4355" width="0" style="7" hidden="1" customWidth="1"/>
    <col min="4356" max="4356" width="10.75" style="7" customWidth="1"/>
    <col min="4357" max="4358" width="0" style="7" hidden="1" customWidth="1"/>
    <col min="4359" max="4359" width="7.75" style="7" customWidth="1"/>
    <col min="4360" max="4360" width="15.75" style="7" customWidth="1"/>
    <col min="4361" max="4361" width="10.75" style="7" customWidth="1"/>
    <col min="4362" max="4362" width="12.75" style="7" customWidth="1"/>
    <col min="4363" max="4363" width="10.75" style="7" customWidth="1"/>
    <col min="4364" max="4364" width="15.75" style="7" customWidth="1"/>
    <col min="4365" max="4608" width="8.875" style="7"/>
    <col min="4609" max="4609" width="61.25" style="7" customWidth="1"/>
    <col min="4610" max="4611" width="0" style="7" hidden="1" customWidth="1"/>
    <col min="4612" max="4612" width="10.75" style="7" customWidth="1"/>
    <col min="4613" max="4614" width="0" style="7" hidden="1" customWidth="1"/>
    <col min="4615" max="4615" width="7.75" style="7" customWidth="1"/>
    <col min="4616" max="4616" width="15.75" style="7" customWidth="1"/>
    <col min="4617" max="4617" width="10.75" style="7" customWidth="1"/>
    <col min="4618" max="4618" width="12.75" style="7" customWidth="1"/>
    <col min="4619" max="4619" width="10.75" style="7" customWidth="1"/>
    <col min="4620" max="4620" width="15.75" style="7" customWidth="1"/>
    <col min="4621" max="4864" width="8.875" style="7"/>
    <col min="4865" max="4865" width="61.25" style="7" customWidth="1"/>
    <col min="4866" max="4867" width="0" style="7" hidden="1" customWidth="1"/>
    <col min="4868" max="4868" width="10.75" style="7" customWidth="1"/>
    <col min="4869" max="4870" width="0" style="7" hidden="1" customWidth="1"/>
    <col min="4871" max="4871" width="7.75" style="7" customWidth="1"/>
    <col min="4872" max="4872" width="15.75" style="7" customWidth="1"/>
    <col min="4873" max="4873" width="10.75" style="7" customWidth="1"/>
    <col min="4874" max="4874" width="12.75" style="7" customWidth="1"/>
    <col min="4875" max="4875" width="10.75" style="7" customWidth="1"/>
    <col min="4876" max="4876" width="15.75" style="7" customWidth="1"/>
    <col min="4877" max="5120" width="8.875" style="7"/>
    <col min="5121" max="5121" width="61.25" style="7" customWidth="1"/>
    <col min="5122" max="5123" width="0" style="7" hidden="1" customWidth="1"/>
    <col min="5124" max="5124" width="10.75" style="7" customWidth="1"/>
    <col min="5125" max="5126" width="0" style="7" hidden="1" customWidth="1"/>
    <col min="5127" max="5127" width="7.75" style="7" customWidth="1"/>
    <col min="5128" max="5128" width="15.75" style="7" customWidth="1"/>
    <col min="5129" max="5129" width="10.75" style="7" customWidth="1"/>
    <col min="5130" max="5130" width="12.75" style="7" customWidth="1"/>
    <col min="5131" max="5131" width="10.75" style="7" customWidth="1"/>
    <col min="5132" max="5132" width="15.75" style="7" customWidth="1"/>
    <col min="5133" max="5376" width="8.875" style="7"/>
    <col min="5377" max="5377" width="61.25" style="7" customWidth="1"/>
    <col min="5378" max="5379" width="0" style="7" hidden="1" customWidth="1"/>
    <col min="5380" max="5380" width="10.75" style="7" customWidth="1"/>
    <col min="5381" max="5382" width="0" style="7" hidden="1" customWidth="1"/>
    <col min="5383" max="5383" width="7.75" style="7" customWidth="1"/>
    <col min="5384" max="5384" width="15.75" style="7" customWidth="1"/>
    <col min="5385" max="5385" width="10.75" style="7" customWidth="1"/>
    <col min="5386" max="5386" width="12.75" style="7" customWidth="1"/>
    <col min="5387" max="5387" width="10.75" style="7" customWidth="1"/>
    <col min="5388" max="5388" width="15.75" style="7" customWidth="1"/>
    <col min="5389" max="5632" width="8.875" style="7"/>
    <col min="5633" max="5633" width="61.25" style="7" customWidth="1"/>
    <col min="5634" max="5635" width="0" style="7" hidden="1" customWidth="1"/>
    <col min="5636" max="5636" width="10.75" style="7" customWidth="1"/>
    <col min="5637" max="5638" width="0" style="7" hidden="1" customWidth="1"/>
    <col min="5639" max="5639" width="7.75" style="7" customWidth="1"/>
    <col min="5640" max="5640" width="15.75" style="7" customWidth="1"/>
    <col min="5641" max="5641" width="10.75" style="7" customWidth="1"/>
    <col min="5642" max="5642" width="12.75" style="7" customWidth="1"/>
    <col min="5643" max="5643" width="10.75" style="7" customWidth="1"/>
    <col min="5644" max="5644" width="15.75" style="7" customWidth="1"/>
    <col min="5645" max="5888" width="8.875" style="7"/>
    <col min="5889" max="5889" width="61.25" style="7" customWidth="1"/>
    <col min="5890" max="5891" width="0" style="7" hidden="1" customWidth="1"/>
    <col min="5892" max="5892" width="10.75" style="7" customWidth="1"/>
    <col min="5893" max="5894" width="0" style="7" hidden="1" customWidth="1"/>
    <col min="5895" max="5895" width="7.75" style="7" customWidth="1"/>
    <col min="5896" max="5896" width="15.75" style="7" customWidth="1"/>
    <col min="5897" max="5897" width="10.75" style="7" customWidth="1"/>
    <col min="5898" max="5898" width="12.75" style="7" customWidth="1"/>
    <col min="5899" max="5899" width="10.75" style="7" customWidth="1"/>
    <col min="5900" max="5900" width="15.75" style="7" customWidth="1"/>
    <col min="5901" max="6144" width="8.875" style="7"/>
    <col min="6145" max="6145" width="61.25" style="7" customWidth="1"/>
    <col min="6146" max="6147" width="0" style="7" hidden="1" customWidth="1"/>
    <col min="6148" max="6148" width="10.75" style="7" customWidth="1"/>
    <col min="6149" max="6150" width="0" style="7" hidden="1" customWidth="1"/>
    <col min="6151" max="6151" width="7.75" style="7" customWidth="1"/>
    <col min="6152" max="6152" width="15.75" style="7" customWidth="1"/>
    <col min="6153" max="6153" width="10.75" style="7" customWidth="1"/>
    <col min="6154" max="6154" width="12.75" style="7" customWidth="1"/>
    <col min="6155" max="6155" width="10.75" style="7" customWidth="1"/>
    <col min="6156" max="6156" width="15.75" style="7" customWidth="1"/>
    <col min="6157" max="6400" width="8.875" style="7"/>
    <col min="6401" max="6401" width="61.25" style="7" customWidth="1"/>
    <col min="6402" max="6403" width="0" style="7" hidden="1" customWidth="1"/>
    <col min="6404" max="6404" width="10.75" style="7" customWidth="1"/>
    <col min="6405" max="6406" width="0" style="7" hidden="1" customWidth="1"/>
    <col min="6407" max="6407" width="7.75" style="7" customWidth="1"/>
    <col min="6408" max="6408" width="15.75" style="7" customWidth="1"/>
    <col min="6409" max="6409" width="10.75" style="7" customWidth="1"/>
    <col min="6410" max="6410" width="12.75" style="7" customWidth="1"/>
    <col min="6411" max="6411" width="10.75" style="7" customWidth="1"/>
    <col min="6412" max="6412" width="15.75" style="7" customWidth="1"/>
    <col min="6413" max="6656" width="8.875" style="7"/>
    <col min="6657" max="6657" width="61.25" style="7" customWidth="1"/>
    <col min="6658" max="6659" width="0" style="7" hidden="1" customWidth="1"/>
    <col min="6660" max="6660" width="10.75" style="7" customWidth="1"/>
    <col min="6661" max="6662" width="0" style="7" hidden="1" customWidth="1"/>
    <col min="6663" max="6663" width="7.75" style="7" customWidth="1"/>
    <col min="6664" max="6664" width="15.75" style="7" customWidth="1"/>
    <col min="6665" max="6665" width="10.75" style="7" customWidth="1"/>
    <col min="6666" max="6666" width="12.75" style="7" customWidth="1"/>
    <col min="6667" max="6667" width="10.75" style="7" customWidth="1"/>
    <col min="6668" max="6668" width="15.75" style="7" customWidth="1"/>
    <col min="6669" max="6912" width="8.875" style="7"/>
    <col min="6913" max="6913" width="61.25" style="7" customWidth="1"/>
    <col min="6914" max="6915" width="0" style="7" hidden="1" customWidth="1"/>
    <col min="6916" max="6916" width="10.75" style="7" customWidth="1"/>
    <col min="6917" max="6918" width="0" style="7" hidden="1" customWidth="1"/>
    <col min="6919" max="6919" width="7.75" style="7" customWidth="1"/>
    <col min="6920" max="6920" width="15.75" style="7" customWidth="1"/>
    <col min="6921" max="6921" width="10.75" style="7" customWidth="1"/>
    <col min="6922" max="6922" width="12.75" style="7" customWidth="1"/>
    <col min="6923" max="6923" width="10.75" style="7" customWidth="1"/>
    <col min="6924" max="6924" width="15.75" style="7" customWidth="1"/>
    <col min="6925" max="7168" width="8.875" style="7"/>
    <col min="7169" max="7169" width="61.25" style="7" customWidth="1"/>
    <col min="7170" max="7171" width="0" style="7" hidden="1" customWidth="1"/>
    <col min="7172" max="7172" width="10.75" style="7" customWidth="1"/>
    <col min="7173" max="7174" width="0" style="7" hidden="1" customWidth="1"/>
    <col min="7175" max="7175" width="7.75" style="7" customWidth="1"/>
    <col min="7176" max="7176" width="15.75" style="7" customWidth="1"/>
    <col min="7177" max="7177" width="10.75" style="7" customWidth="1"/>
    <col min="7178" max="7178" width="12.75" style="7" customWidth="1"/>
    <col min="7179" max="7179" width="10.75" style="7" customWidth="1"/>
    <col min="7180" max="7180" width="15.75" style="7" customWidth="1"/>
    <col min="7181" max="7424" width="8.875" style="7"/>
    <col min="7425" max="7425" width="61.25" style="7" customWidth="1"/>
    <col min="7426" max="7427" width="0" style="7" hidden="1" customWidth="1"/>
    <col min="7428" max="7428" width="10.75" style="7" customWidth="1"/>
    <col min="7429" max="7430" width="0" style="7" hidden="1" customWidth="1"/>
    <col min="7431" max="7431" width="7.75" style="7" customWidth="1"/>
    <col min="7432" max="7432" width="15.75" style="7" customWidth="1"/>
    <col min="7433" max="7433" width="10.75" style="7" customWidth="1"/>
    <col min="7434" max="7434" width="12.75" style="7" customWidth="1"/>
    <col min="7435" max="7435" width="10.75" style="7" customWidth="1"/>
    <col min="7436" max="7436" width="15.75" style="7" customWidth="1"/>
    <col min="7437" max="7680" width="8.875" style="7"/>
    <col min="7681" max="7681" width="61.25" style="7" customWidth="1"/>
    <col min="7682" max="7683" width="0" style="7" hidden="1" customWidth="1"/>
    <col min="7684" max="7684" width="10.75" style="7" customWidth="1"/>
    <col min="7685" max="7686" width="0" style="7" hidden="1" customWidth="1"/>
    <col min="7687" max="7687" width="7.75" style="7" customWidth="1"/>
    <col min="7688" max="7688" width="15.75" style="7" customWidth="1"/>
    <col min="7689" max="7689" width="10.75" style="7" customWidth="1"/>
    <col min="7690" max="7690" width="12.75" style="7" customWidth="1"/>
    <col min="7691" max="7691" width="10.75" style="7" customWidth="1"/>
    <col min="7692" max="7692" width="15.75" style="7" customWidth="1"/>
    <col min="7693" max="7936" width="8.875" style="7"/>
    <col min="7937" max="7937" width="61.25" style="7" customWidth="1"/>
    <col min="7938" max="7939" width="0" style="7" hidden="1" customWidth="1"/>
    <col min="7940" max="7940" width="10.75" style="7" customWidth="1"/>
    <col min="7941" max="7942" width="0" style="7" hidden="1" customWidth="1"/>
    <col min="7943" max="7943" width="7.75" style="7" customWidth="1"/>
    <col min="7944" max="7944" width="15.75" style="7" customWidth="1"/>
    <col min="7945" max="7945" width="10.75" style="7" customWidth="1"/>
    <col min="7946" max="7946" width="12.75" style="7" customWidth="1"/>
    <col min="7947" max="7947" width="10.75" style="7" customWidth="1"/>
    <col min="7948" max="7948" width="15.75" style="7" customWidth="1"/>
    <col min="7949" max="8192" width="8.875" style="7"/>
    <col min="8193" max="8193" width="61.25" style="7" customWidth="1"/>
    <col min="8194" max="8195" width="0" style="7" hidden="1" customWidth="1"/>
    <col min="8196" max="8196" width="10.75" style="7" customWidth="1"/>
    <col min="8197" max="8198" width="0" style="7" hidden="1" customWidth="1"/>
    <col min="8199" max="8199" width="7.75" style="7" customWidth="1"/>
    <col min="8200" max="8200" width="15.75" style="7" customWidth="1"/>
    <col min="8201" max="8201" width="10.75" style="7" customWidth="1"/>
    <col min="8202" max="8202" width="12.75" style="7" customWidth="1"/>
    <col min="8203" max="8203" width="10.75" style="7" customWidth="1"/>
    <col min="8204" max="8204" width="15.75" style="7" customWidth="1"/>
    <col min="8205" max="8448" width="8.875" style="7"/>
    <col min="8449" max="8449" width="61.25" style="7" customWidth="1"/>
    <col min="8450" max="8451" width="0" style="7" hidden="1" customWidth="1"/>
    <col min="8452" max="8452" width="10.75" style="7" customWidth="1"/>
    <col min="8453" max="8454" width="0" style="7" hidden="1" customWidth="1"/>
    <col min="8455" max="8455" width="7.75" style="7" customWidth="1"/>
    <col min="8456" max="8456" width="15.75" style="7" customWidth="1"/>
    <col min="8457" max="8457" width="10.75" style="7" customWidth="1"/>
    <col min="8458" max="8458" width="12.75" style="7" customWidth="1"/>
    <col min="8459" max="8459" width="10.75" style="7" customWidth="1"/>
    <col min="8460" max="8460" width="15.75" style="7" customWidth="1"/>
    <col min="8461" max="8704" width="8.875" style="7"/>
    <col min="8705" max="8705" width="61.25" style="7" customWidth="1"/>
    <col min="8706" max="8707" width="0" style="7" hidden="1" customWidth="1"/>
    <col min="8708" max="8708" width="10.75" style="7" customWidth="1"/>
    <col min="8709" max="8710" width="0" style="7" hidden="1" customWidth="1"/>
    <col min="8711" max="8711" width="7.75" style="7" customWidth="1"/>
    <col min="8712" max="8712" width="15.75" style="7" customWidth="1"/>
    <col min="8713" max="8713" width="10.75" style="7" customWidth="1"/>
    <col min="8714" max="8714" width="12.75" style="7" customWidth="1"/>
    <col min="8715" max="8715" width="10.75" style="7" customWidth="1"/>
    <col min="8716" max="8716" width="15.75" style="7" customWidth="1"/>
    <col min="8717" max="8960" width="8.875" style="7"/>
    <col min="8961" max="8961" width="61.25" style="7" customWidth="1"/>
    <col min="8962" max="8963" width="0" style="7" hidden="1" customWidth="1"/>
    <col min="8964" max="8964" width="10.75" style="7" customWidth="1"/>
    <col min="8965" max="8966" width="0" style="7" hidden="1" customWidth="1"/>
    <col min="8967" max="8967" width="7.75" style="7" customWidth="1"/>
    <col min="8968" max="8968" width="15.75" style="7" customWidth="1"/>
    <col min="8969" max="8969" width="10.75" style="7" customWidth="1"/>
    <col min="8970" max="8970" width="12.75" style="7" customWidth="1"/>
    <col min="8971" max="8971" width="10.75" style="7" customWidth="1"/>
    <col min="8972" max="8972" width="15.75" style="7" customWidth="1"/>
    <col min="8973" max="9216" width="8.875" style="7"/>
    <col min="9217" max="9217" width="61.25" style="7" customWidth="1"/>
    <col min="9218" max="9219" width="0" style="7" hidden="1" customWidth="1"/>
    <col min="9220" max="9220" width="10.75" style="7" customWidth="1"/>
    <col min="9221" max="9222" width="0" style="7" hidden="1" customWidth="1"/>
    <col min="9223" max="9223" width="7.75" style="7" customWidth="1"/>
    <col min="9224" max="9224" width="15.75" style="7" customWidth="1"/>
    <col min="9225" max="9225" width="10.75" style="7" customWidth="1"/>
    <col min="9226" max="9226" width="12.75" style="7" customWidth="1"/>
    <col min="9227" max="9227" width="10.75" style="7" customWidth="1"/>
    <col min="9228" max="9228" width="15.75" style="7" customWidth="1"/>
    <col min="9229" max="9472" width="8.875" style="7"/>
    <col min="9473" max="9473" width="61.25" style="7" customWidth="1"/>
    <col min="9474" max="9475" width="0" style="7" hidden="1" customWidth="1"/>
    <col min="9476" max="9476" width="10.75" style="7" customWidth="1"/>
    <col min="9477" max="9478" width="0" style="7" hidden="1" customWidth="1"/>
    <col min="9479" max="9479" width="7.75" style="7" customWidth="1"/>
    <col min="9480" max="9480" width="15.75" style="7" customWidth="1"/>
    <col min="9481" max="9481" width="10.75" style="7" customWidth="1"/>
    <col min="9482" max="9482" width="12.75" style="7" customWidth="1"/>
    <col min="9483" max="9483" width="10.75" style="7" customWidth="1"/>
    <col min="9484" max="9484" width="15.75" style="7" customWidth="1"/>
    <col min="9485" max="9728" width="8.875" style="7"/>
    <col min="9729" max="9729" width="61.25" style="7" customWidth="1"/>
    <col min="9730" max="9731" width="0" style="7" hidden="1" customWidth="1"/>
    <col min="9732" max="9732" width="10.75" style="7" customWidth="1"/>
    <col min="9733" max="9734" width="0" style="7" hidden="1" customWidth="1"/>
    <col min="9735" max="9735" width="7.75" style="7" customWidth="1"/>
    <col min="9736" max="9736" width="15.75" style="7" customWidth="1"/>
    <col min="9737" max="9737" width="10.75" style="7" customWidth="1"/>
    <col min="9738" max="9738" width="12.75" style="7" customWidth="1"/>
    <col min="9739" max="9739" width="10.75" style="7" customWidth="1"/>
    <col min="9740" max="9740" width="15.75" style="7" customWidth="1"/>
    <col min="9741" max="9984" width="8.875" style="7"/>
    <col min="9985" max="9985" width="61.25" style="7" customWidth="1"/>
    <col min="9986" max="9987" width="0" style="7" hidden="1" customWidth="1"/>
    <col min="9988" max="9988" width="10.75" style="7" customWidth="1"/>
    <col min="9989" max="9990" width="0" style="7" hidden="1" customWidth="1"/>
    <col min="9991" max="9991" width="7.75" style="7" customWidth="1"/>
    <col min="9992" max="9992" width="15.75" style="7" customWidth="1"/>
    <col min="9993" max="9993" width="10.75" style="7" customWidth="1"/>
    <col min="9994" max="9994" width="12.75" style="7" customWidth="1"/>
    <col min="9995" max="9995" width="10.75" style="7" customWidth="1"/>
    <col min="9996" max="9996" width="15.75" style="7" customWidth="1"/>
    <col min="9997" max="10240" width="8.875" style="7"/>
    <col min="10241" max="10241" width="61.25" style="7" customWidth="1"/>
    <col min="10242" max="10243" width="0" style="7" hidden="1" customWidth="1"/>
    <col min="10244" max="10244" width="10.75" style="7" customWidth="1"/>
    <col min="10245" max="10246" width="0" style="7" hidden="1" customWidth="1"/>
    <col min="10247" max="10247" width="7.75" style="7" customWidth="1"/>
    <col min="10248" max="10248" width="15.75" style="7" customWidth="1"/>
    <col min="10249" max="10249" width="10.75" style="7" customWidth="1"/>
    <col min="10250" max="10250" width="12.75" style="7" customWidth="1"/>
    <col min="10251" max="10251" width="10.75" style="7" customWidth="1"/>
    <col min="10252" max="10252" width="15.75" style="7" customWidth="1"/>
    <col min="10253" max="10496" width="8.875" style="7"/>
    <col min="10497" max="10497" width="61.25" style="7" customWidth="1"/>
    <col min="10498" max="10499" width="0" style="7" hidden="1" customWidth="1"/>
    <col min="10500" max="10500" width="10.75" style="7" customWidth="1"/>
    <col min="10501" max="10502" width="0" style="7" hidden="1" customWidth="1"/>
    <col min="10503" max="10503" width="7.75" style="7" customWidth="1"/>
    <col min="10504" max="10504" width="15.75" style="7" customWidth="1"/>
    <col min="10505" max="10505" width="10.75" style="7" customWidth="1"/>
    <col min="10506" max="10506" width="12.75" style="7" customWidth="1"/>
    <col min="10507" max="10507" width="10.75" style="7" customWidth="1"/>
    <col min="10508" max="10508" width="15.75" style="7" customWidth="1"/>
    <col min="10509" max="10752" width="8.875" style="7"/>
    <col min="10753" max="10753" width="61.25" style="7" customWidth="1"/>
    <col min="10754" max="10755" width="0" style="7" hidden="1" customWidth="1"/>
    <col min="10756" max="10756" width="10.75" style="7" customWidth="1"/>
    <col min="10757" max="10758" width="0" style="7" hidden="1" customWidth="1"/>
    <col min="10759" max="10759" width="7.75" style="7" customWidth="1"/>
    <col min="10760" max="10760" width="15.75" style="7" customWidth="1"/>
    <col min="10761" max="10761" width="10.75" style="7" customWidth="1"/>
    <col min="10762" max="10762" width="12.75" style="7" customWidth="1"/>
    <col min="10763" max="10763" width="10.75" style="7" customWidth="1"/>
    <col min="10764" max="10764" width="15.75" style="7" customWidth="1"/>
    <col min="10765" max="11008" width="8.875" style="7"/>
    <col min="11009" max="11009" width="61.25" style="7" customWidth="1"/>
    <col min="11010" max="11011" width="0" style="7" hidden="1" customWidth="1"/>
    <col min="11012" max="11012" width="10.75" style="7" customWidth="1"/>
    <col min="11013" max="11014" width="0" style="7" hidden="1" customWidth="1"/>
    <col min="11015" max="11015" width="7.75" style="7" customWidth="1"/>
    <col min="11016" max="11016" width="15.75" style="7" customWidth="1"/>
    <col min="11017" max="11017" width="10.75" style="7" customWidth="1"/>
    <col min="11018" max="11018" width="12.75" style="7" customWidth="1"/>
    <col min="11019" max="11019" width="10.75" style="7" customWidth="1"/>
    <col min="11020" max="11020" width="15.75" style="7" customWidth="1"/>
    <col min="11021" max="11264" width="8.875" style="7"/>
    <col min="11265" max="11265" width="61.25" style="7" customWidth="1"/>
    <col min="11266" max="11267" width="0" style="7" hidden="1" customWidth="1"/>
    <col min="11268" max="11268" width="10.75" style="7" customWidth="1"/>
    <col min="11269" max="11270" width="0" style="7" hidden="1" customWidth="1"/>
    <col min="11271" max="11271" width="7.75" style="7" customWidth="1"/>
    <col min="11272" max="11272" width="15.75" style="7" customWidth="1"/>
    <col min="11273" max="11273" width="10.75" style="7" customWidth="1"/>
    <col min="11274" max="11274" width="12.75" style="7" customWidth="1"/>
    <col min="11275" max="11275" width="10.75" style="7" customWidth="1"/>
    <col min="11276" max="11276" width="15.75" style="7" customWidth="1"/>
    <col min="11277" max="11520" width="8.875" style="7"/>
    <col min="11521" max="11521" width="61.25" style="7" customWidth="1"/>
    <col min="11522" max="11523" width="0" style="7" hidden="1" customWidth="1"/>
    <col min="11524" max="11524" width="10.75" style="7" customWidth="1"/>
    <col min="11525" max="11526" width="0" style="7" hidden="1" customWidth="1"/>
    <col min="11527" max="11527" width="7.75" style="7" customWidth="1"/>
    <col min="11528" max="11528" width="15.75" style="7" customWidth="1"/>
    <col min="11529" max="11529" width="10.75" style="7" customWidth="1"/>
    <col min="11530" max="11530" width="12.75" style="7" customWidth="1"/>
    <col min="11531" max="11531" width="10.75" style="7" customWidth="1"/>
    <col min="11532" max="11532" width="15.75" style="7" customWidth="1"/>
    <col min="11533" max="11776" width="8.875" style="7"/>
    <col min="11777" max="11777" width="61.25" style="7" customWidth="1"/>
    <col min="11778" max="11779" width="0" style="7" hidden="1" customWidth="1"/>
    <col min="11780" max="11780" width="10.75" style="7" customWidth="1"/>
    <col min="11781" max="11782" width="0" style="7" hidden="1" customWidth="1"/>
    <col min="11783" max="11783" width="7.75" style="7" customWidth="1"/>
    <col min="11784" max="11784" width="15.75" style="7" customWidth="1"/>
    <col min="11785" max="11785" width="10.75" style="7" customWidth="1"/>
    <col min="11786" max="11786" width="12.75" style="7" customWidth="1"/>
    <col min="11787" max="11787" width="10.75" style="7" customWidth="1"/>
    <col min="11788" max="11788" width="15.75" style="7" customWidth="1"/>
    <col min="11789" max="12032" width="8.875" style="7"/>
    <col min="12033" max="12033" width="61.25" style="7" customWidth="1"/>
    <col min="12034" max="12035" width="0" style="7" hidden="1" customWidth="1"/>
    <col min="12036" max="12036" width="10.75" style="7" customWidth="1"/>
    <col min="12037" max="12038" width="0" style="7" hidden="1" customWidth="1"/>
    <col min="12039" max="12039" width="7.75" style="7" customWidth="1"/>
    <col min="12040" max="12040" width="15.75" style="7" customWidth="1"/>
    <col min="12041" max="12041" width="10.75" style="7" customWidth="1"/>
    <col min="12042" max="12042" width="12.75" style="7" customWidth="1"/>
    <col min="12043" max="12043" width="10.75" style="7" customWidth="1"/>
    <col min="12044" max="12044" width="15.75" style="7" customWidth="1"/>
    <col min="12045" max="12288" width="8.875" style="7"/>
    <col min="12289" max="12289" width="61.25" style="7" customWidth="1"/>
    <col min="12290" max="12291" width="0" style="7" hidden="1" customWidth="1"/>
    <col min="12292" max="12292" width="10.75" style="7" customWidth="1"/>
    <col min="12293" max="12294" width="0" style="7" hidden="1" customWidth="1"/>
    <col min="12295" max="12295" width="7.75" style="7" customWidth="1"/>
    <col min="12296" max="12296" width="15.75" style="7" customWidth="1"/>
    <col min="12297" max="12297" width="10.75" style="7" customWidth="1"/>
    <col min="12298" max="12298" width="12.75" style="7" customWidth="1"/>
    <col min="12299" max="12299" width="10.75" style="7" customWidth="1"/>
    <col min="12300" max="12300" width="15.75" style="7" customWidth="1"/>
    <col min="12301" max="12544" width="8.875" style="7"/>
    <col min="12545" max="12545" width="61.25" style="7" customWidth="1"/>
    <col min="12546" max="12547" width="0" style="7" hidden="1" customWidth="1"/>
    <col min="12548" max="12548" width="10.75" style="7" customWidth="1"/>
    <col min="12549" max="12550" width="0" style="7" hidden="1" customWidth="1"/>
    <col min="12551" max="12551" width="7.75" style="7" customWidth="1"/>
    <col min="12552" max="12552" width="15.75" style="7" customWidth="1"/>
    <col min="12553" max="12553" width="10.75" style="7" customWidth="1"/>
    <col min="12554" max="12554" width="12.75" style="7" customWidth="1"/>
    <col min="12555" max="12555" width="10.75" style="7" customWidth="1"/>
    <col min="12556" max="12556" width="15.75" style="7" customWidth="1"/>
    <col min="12557" max="12800" width="8.875" style="7"/>
    <col min="12801" max="12801" width="61.25" style="7" customWidth="1"/>
    <col min="12802" max="12803" width="0" style="7" hidden="1" customWidth="1"/>
    <col min="12804" max="12804" width="10.75" style="7" customWidth="1"/>
    <col min="12805" max="12806" width="0" style="7" hidden="1" customWidth="1"/>
    <col min="12807" max="12807" width="7.75" style="7" customWidth="1"/>
    <col min="12808" max="12808" width="15.75" style="7" customWidth="1"/>
    <col min="12809" max="12809" width="10.75" style="7" customWidth="1"/>
    <col min="12810" max="12810" width="12.75" style="7" customWidth="1"/>
    <col min="12811" max="12811" width="10.75" style="7" customWidth="1"/>
    <col min="12812" max="12812" width="15.75" style="7" customWidth="1"/>
    <col min="12813" max="13056" width="8.875" style="7"/>
    <col min="13057" max="13057" width="61.25" style="7" customWidth="1"/>
    <col min="13058" max="13059" width="0" style="7" hidden="1" customWidth="1"/>
    <col min="13060" max="13060" width="10.75" style="7" customWidth="1"/>
    <col min="13061" max="13062" width="0" style="7" hidden="1" customWidth="1"/>
    <col min="13063" max="13063" width="7.75" style="7" customWidth="1"/>
    <col min="13064" max="13064" width="15.75" style="7" customWidth="1"/>
    <col min="13065" max="13065" width="10.75" style="7" customWidth="1"/>
    <col min="13066" max="13066" width="12.75" style="7" customWidth="1"/>
    <col min="13067" max="13067" width="10.75" style="7" customWidth="1"/>
    <col min="13068" max="13068" width="15.75" style="7" customWidth="1"/>
    <col min="13069" max="13312" width="8.875" style="7"/>
    <col min="13313" max="13313" width="61.25" style="7" customWidth="1"/>
    <col min="13314" max="13315" width="0" style="7" hidden="1" customWidth="1"/>
    <col min="13316" max="13316" width="10.75" style="7" customWidth="1"/>
    <col min="13317" max="13318" width="0" style="7" hidden="1" customWidth="1"/>
    <col min="13319" max="13319" width="7.75" style="7" customWidth="1"/>
    <col min="13320" max="13320" width="15.75" style="7" customWidth="1"/>
    <col min="13321" max="13321" width="10.75" style="7" customWidth="1"/>
    <col min="13322" max="13322" width="12.75" style="7" customWidth="1"/>
    <col min="13323" max="13323" width="10.75" style="7" customWidth="1"/>
    <col min="13324" max="13324" width="15.75" style="7" customWidth="1"/>
    <col min="13325" max="13568" width="8.875" style="7"/>
    <col min="13569" max="13569" width="61.25" style="7" customWidth="1"/>
    <col min="13570" max="13571" width="0" style="7" hidden="1" customWidth="1"/>
    <col min="13572" max="13572" width="10.75" style="7" customWidth="1"/>
    <col min="13573" max="13574" width="0" style="7" hidden="1" customWidth="1"/>
    <col min="13575" max="13575" width="7.75" style="7" customWidth="1"/>
    <col min="13576" max="13576" width="15.75" style="7" customWidth="1"/>
    <col min="13577" max="13577" width="10.75" style="7" customWidth="1"/>
    <col min="13578" max="13578" width="12.75" style="7" customWidth="1"/>
    <col min="13579" max="13579" width="10.75" style="7" customWidth="1"/>
    <col min="13580" max="13580" width="15.75" style="7" customWidth="1"/>
    <col min="13581" max="13824" width="8.875" style="7"/>
    <col min="13825" max="13825" width="61.25" style="7" customWidth="1"/>
    <col min="13826" max="13827" width="0" style="7" hidden="1" customWidth="1"/>
    <col min="13828" max="13828" width="10.75" style="7" customWidth="1"/>
    <col min="13829" max="13830" width="0" style="7" hidden="1" customWidth="1"/>
    <col min="13831" max="13831" width="7.75" style="7" customWidth="1"/>
    <col min="13832" max="13832" width="15.75" style="7" customWidth="1"/>
    <col min="13833" max="13833" width="10.75" style="7" customWidth="1"/>
    <col min="13834" max="13834" width="12.75" style="7" customWidth="1"/>
    <col min="13835" max="13835" width="10.75" style="7" customWidth="1"/>
    <col min="13836" max="13836" width="15.75" style="7" customWidth="1"/>
    <col min="13837" max="14080" width="8.875" style="7"/>
    <col min="14081" max="14081" width="61.25" style="7" customWidth="1"/>
    <col min="14082" max="14083" width="0" style="7" hidden="1" customWidth="1"/>
    <col min="14084" max="14084" width="10.75" style="7" customWidth="1"/>
    <col min="14085" max="14086" width="0" style="7" hidden="1" customWidth="1"/>
    <col min="14087" max="14087" width="7.75" style="7" customWidth="1"/>
    <col min="14088" max="14088" width="15.75" style="7" customWidth="1"/>
    <col min="14089" max="14089" width="10.75" style="7" customWidth="1"/>
    <col min="14090" max="14090" width="12.75" style="7" customWidth="1"/>
    <col min="14091" max="14091" width="10.75" style="7" customWidth="1"/>
    <col min="14092" max="14092" width="15.75" style="7" customWidth="1"/>
    <col min="14093" max="14336" width="8.875" style="7"/>
    <col min="14337" max="14337" width="61.25" style="7" customWidth="1"/>
    <col min="14338" max="14339" width="0" style="7" hidden="1" customWidth="1"/>
    <col min="14340" max="14340" width="10.75" style="7" customWidth="1"/>
    <col min="14341" max="14342" width="0" style="7" hidden="1" customWidth="1"/>
    <col min="14343" max="14343" width="7.75" style="7" customWidth="1"/>
    <col min="14344" max="14344" width="15.75" style="7" customWidth="1"/>
    <col min="14345" max="14345" width="10.75" style="7" customWidth="1"/>
    <col min="14346" max="14346" width="12.75" style="7" customWidth="1"/>
    <col min="14347" max="14347" width="10.75" style="7" customWidth="1"/>
    <col min="14348" max="14348" width="15.75" style="7" customWidth="1"/>
    <col min="14349" max="14592" width="8.875" style="7"/>
    <col min="14593" max="14593" width="61.25" style="7" customWidth="1"/>
    <col min="14594" max="14595" width="0" style="7" hidden="1" customWidth="1"/>
    <col min="14596" max="14596" width="10.75" style="7" customWidth="1"/>
    <col min="14597" max="14598" width="0" style="7" hidden="1" customWidth="1"/>
    <col min="14599" max="14599" width="7.75" style="7" customWidth="1"/>
    <col min="14600" max="14600" width="15.75" style="7" customWidth="1"/>
    <col min="14601" max="14601" width="10.75" style="7" customWidth="1"/>
    <col min="14602" max="14602" width="12.75" style="7" customWidth="1"/>
    <col min="14603" max="14603" width="10.75" style="7" customWidth="1"/>
    <col min="14604" max="14604" width="15.75" style="7" customWidth="1"/>
    <col min="14605" max="14848" width="8.875" style="7"/>
    <col min="14849" max="14849" width="61.25" style="7" customWidth="1"/>
    <col min="14850" max="14851" width="0" style="7" hidden="1" customWidth="1"/>
    <col min="14852" max="14852" width="10.75" style="7" customWidth="1"/>
    <col min="14853" max="14854" width="0" style="7" hidden="1" customWidth="1"/>
    <col min="14855" max="14855" width="7.75" style="7" customWidth="1"/>
    <col min="14856" max="14856" width="15.75" style="7" customWidth="1"/>
    <col min="14857" max="14857" width="10.75" style="7" customWidth="1"/>
    <col min="14858" max="14858" width="12.75" style="7" customWidth="1"/>
    <col min="14859" max="14859" width="10.75" style="7" customWidth="1"/>
    <col min="14860" max="14860" width="15.75" style="7" customWidth="1"/>
    <col min="14861" max="15104" width="8.875" style="7"/>
    <col min="15105" max="15105" width="61.25" style="7" customWidth="1"/>
    <col min="15106" max="15107" width="0" style="7" hidden="1" customWidth="1"/>
    <col min="15108" max="15108" width="10.75" style="7" customWidth="1"/>
    <col min="15109" max="15110" width="0" style="7" hidden="1" customWidth="1"/>
    <col min="15111" max="15111" width="7.75" style="7" customWidth="1"/>
    <col min="15112" max="15112" width="15.75" style="7" customWidth="1"/>
    <col min="15113" max="15113" width="10.75" style="7" customWidth="1"/>
    <col min="15114" max="15114" width="12.75" style="7" customWidth="1"/>
    <col min="15115" max="15115" width="10.75" style="7" customWidth="1"/>
    <col min="15116" max="15116" width="15.75" style="7" customWidth="1"/>
    <col min="15117" max="15360" width="8.875" style="7"/>
    <col min="15361" max="15361" width="61.25" style="7" customWidth="1"/>
    <col min="15362" max="15363" width="0" style="7" hidden="1" customWidth="1"/>
    <col min="15364" max="15364" width="10.75" style="7" customWidth="1"/>
    <col min="15365" max="15366" width="0" style="7" hidden="1" customWidth="1"/>
    <col min="15367" max="15367" width="7.75" style="7" customWidth="1"/>
    <col min="15368" max="15368" width="15.75" style="7" customWidth="1"/>
    <col min="15369" max="15369" width="10.75" style="7" customWidth="1"/>
    <col min="15370" max="15370" width="12.75" style="7" customWidth="1"/>
    <col min="15371" max="15371" width="10.75" style="7" customWidth="1"/>
    <col min="15372" max="15372" width="15.75" style="7" customWidth="1"/>
    <col min="15373" max="15616" width="8.875" style="7"/>
    <col min="15617" max="15617" width="61.25" style="7" customWidth="1"/>
    <col min="15618" max="15619" width="0" style="7" hidden="1" customWidth="1"/>
    <col min="15620" max="15620" width="10.75" style="7" customWidth="1"/>
    <col min="15621" max="15622" width="0" style="7" hidden="1" customWidth="1"/>
    <col min="15623" max="15623" width="7.75" style="7" customWidth="1"/>
    <col min="15624" max="15624" width="15.75" style="7" customWidth="1"/>
    <col min="15625" max="15625" width="10.75" style="7" customWidth="1"/>
    <col min="15626" max="15626" width="12.75" style="7" customWidth="1"/>
    <col min="15627" max="15627" width="10.75" style="7" customWidth="1"/>
    <col min="15628" max="15628" width="15.75" style="7" customWidth="1"/>
    <col min="15629" max="15872" width="8.875" style="7"/>
    <col min="15873" max="15873" width="61.25" style="7" customWidth="1"/>
    <col min="15874" max="15875" width="0" style="7" hidden="1" customWidth="1"/>
    <col min="15876" max="15876" width="10.75" style="7" customWidth="1"/>
    <col min="15877" max="15878" width="0" style="7" hidden="1" customWidth="1"/>
    <col min="15879" max="15879" width="7.75" style="7" customWidth="1"/>
    <col min="15880" max="15880" width="15.75" style="7" customWidth="1"/>
    <col min="15881" max="15881" width="10.75" style="7" customWidth="1"/>
    <col min="15882" max="15882" width="12.75" style="7" customWidth="1"/>
    <col min="15883" max="15883" width="10.75" style="7" customWidth="1"/>
    <col min="15884" max="15884" width="15.75" style="7" customWidth="1"/>
    <col min="15885" max="16128" width="8.875" style="7"/>
    <col min="16129" max="16129" width="61.25" style="7" customWidth="1"/>
    <col min="16130" max="16131" width="0" style="7" hidden="1" customWidth="1"/>
    <col min="16132" max="16132" width="10.75" style="7" customWidth="1"/>
    <col min="16133" max="16134" width="0" style="7" hidden="1" customWidth="1"/>
    <col min="16135" max="16135" width="7.75" style="7" customWidth="1"/>
    <col min="16136" max="16136" width="15.75" style="7" customWidth="1"/>
    <col min="16137" max="16137" width="10.75" style="7" customWidth="1"/>
    <col min="16138" max="16138" width="12.75" style="7" customWidth="1"/>
    <col min="16139" max="16139" width="10.75" style="7" customWidth="1"/>
    <col min="16140" max="16140" width="15.75" style="7" customWidth="1"/>
    <col min="16141" max="16384" width="8.875" style="7"/>
  </cols>
  <sheetData>
    <row r="1" spans="1:12" ht="44.5" customHeight="1" x14ac:dyDescent="0.4">
      <c r="A1" s="112" t="s">
        <v>0</v>
      </c>
      <c r="B1" s="1" t="s">
        <v>1</v>
      </c>
      <c r="C1" s="2"/>
      <c r="D1" s="3"/>
      <c r="E1" s="2" t="s">
        <v>321</v>
      </c>
      <c r="F1" s="2"/>
      <c r="G1" s="4"/>
      <c r="H1" s="5"/>
      <c r="I1" s="5"/>
      <c r="J1" s="5"/>
      <c r="K1" s="5"/>
      <c r="L1" s="6"/>
    </row>
    <row r="2" spans="1:12" ht="18" hidden="1" customHeight="1" x14ac:dyDescent="0.6">
      <c r="A2" s="113"/>
      <c r="B2" s="8"/>
      <c r="C2" s="8"/>
      <c r="D2" s="9"/>
      <c r="E2" s="9"/>
      <c r="F2" s="8"/>
      <c r="G2" s="10"/>
      <c r="H2" s="10"/>
      <c r="I2" s="10"/>
      <c r="J2" s="10"/>
      <c r="K2" s="10"/>
      <c r="L2" s="11"/>
    </row>
    <row r="3" spans="1:12" ht="15.45" thickBot="1" x14ac:dyDescent="0.4"/>
    <row r="4" spans="1:12" ht="33" customHeight="1" thickBot="1" x14ac:dyDescent="0.45">
      <c r="A4" s="114" t="s">
        <v>2</v>
      </c>
      <c r="B4" s="115"/>
      <c r="C4" s="115"/>
      <c r="D4" s="116"/>
      <c r="E4" s="12"/>
      <c r="F4" s="12"/>
      <c r="H4" s="97" t="s">
        <v>3</v>
      </c>
      <c r="I4" s="97"/>
      <c r="J4" s="98"/>
      <c r="K4" s="13"/>
    </row>
    <row r="5" spans="1:12" x14ac:dyDescent="0.35">
      <c r="A5" s="14" t="s">
        <v>4</v>
      </c>
      <c r="B5" s="14"/>
      <c r="C5" s="14"/>
      <c r="D5" s="15" t="s">
        <v>5</v>
      </c>
      <c r="E5" s="12"/>
      <c r="F5" s="12"/>
      <c r="H5" s="16" t="s">
        <v>6</v>
      </c>
      <c r="I5" s="16"/>
      <c r="J5" s="13"/>
      <c r="K5" s="13"/>
    </row>
    <row r="6" spans="1:12" ht="15.45" thickBot="1" x14ac:dyDescent="0.4">
      <c r="A6" s="17" t="s">
        <v>7</v>
      </c>
      <c r="B6" s="17"/>
      <c r="C6" s="17"/>
      <c r="D6" s="18" t="s">
        <v>8</v>
      </c>
      <c r="E6" s="12"/>
      <c r="F6" s="12"/>
      <c r="H6" s="16" t="s">
        <v>9</v>
      </c>
      <c r="I6" s="16"/>
      <c r="J6" s="13"/>
      <c r="K6" s="13"/>
    </row>
    <row r="7" spans="1:12" ht="15" customHeight="1" x14ac:dyDescent="0.35">
      <c r="A7" s="19" t="s">
        <v>10</v>
      </c>
      <c r="B7" s="19"/>
      <c r="C7" s="19"/>
      <c r="D7" s="20">
        <v>6.7500000000000004E-2</v>
      </c>
      <c r="E7" s="12"/>
      <c r="F7" s="12"/>
      <c r="H7" s="16" t="s">
        <v>323</v>
      </c>
      <c r="I7" s="16"/>
      <c r="J7" s="13"/>
      <c r="K7" s="21"/>
      <c r="L7" s="117" t="s">
        <v>11</v>
      </c>
    </row>
    <row r="8" spans="1:12" ht="15.75" customHeight="1" thickBot="1" x14ac:dyDescent="0.4">
      <c r="A8" s="17" t="s">
        <v>12</v>
      </c>
      <c r="B8" s="17"/>
      <c r="C8" s="17"/>
      <c r="D8" s="18" t="s">
        <v>13</v>
      </c>
      <c r="E8" s="12"/>
      <c r="F8" s="12"/>
      <c r="H8" s="16" t="s">
        <v>324</v>
      </c>
      <c r="I8" s="16"/>
      <c r="J8" s="13"/>
      <c r="K8" s="21"/>
      <c r="L8" s="118"/>
    </row>
    <row r="9" spans="1:12" ht="17.600000000000001" x14ac:dyDescent="0.4">
      <c r="A9" s="22"/>
      <c r="B9" s="22"/>
      <c r="C9" s="22"/>
      <c r="D9" s="23"/>
      <c r="K9" s="24"/>
      <c r="L9" s="25">
        <f>SUM(L13:L264)</f>
        <v>0</v>
      </c>
    </row>
    <row r="10" spans="1:12" ht="23.15" thickBot="1" x14ac:dyDescent="0.6">
      <c r="A10" s="119" t="s">
        <v>14</v>
      </c>
      <c r="B10" s="120"/>
      <c r="C10" s="120"/>
      <c r="D10" s="120"/>
      <c r="E10" s="120"/>
      <c r="F10" s="120"/>
      <c r="G10" s="120"/>
      <c r="H10" s="120"/>
      <c r="I10" s="120"/>
      <c r="J10" s="120"/>
      <c r="K10" s="26"/>
      <c r="L10" s="27"/>
    </row>
    <row r="11" spans="1:12" s="33" customFormat="1" ht="30" customHeight="1" thickBot="1" x14ac:dyDescent="0.55000000000000004">
      <c r="A11" s="28" t="s">
        <v>15</v>
      </c>
      <c r="B11" s="29" t="s">
        <v>16</v>
      </c>
      <c r="C11" s="29" t="s">
        <v>17</v>
      </c>
      <c r="D11" s="30" t="s">
        <v>18</v>
      </c>
      <c r="E11" s="30" t="s">
        <v>19</v>
      </c>
      <c r="F11" s="30" t="s">
        <v>20</v>
      </c>
      <c r="G11" s="30" t="s">
        <v>21</v>
      </c>
      <c r="H11" s="30" t="s">
        <v>22</v>
      </c>
      <c r="I11" s="30" t="s">
        <v>23</v>
      </c>
      <c r="J11" s="31" t="s">
        <v>24</v>
      </c>
      <c r="K11" s="30" t="s">
        <v>25</v>
      </c>
      <c r="L11" s="32" t="s">
        <v>26</v>
      </c>
    </row>
    <row r="12" spans="1:12" ht="30" customHeight="1" thickBot="1" x14ac:dyDescent="0.45">
      <c r="A12" s="34" t="s">
        <v>27</v>
      </c>
      <c r="B12" s="35" t="s">
        <v>28</v>
      </c>
      <c r="C12" s="35" t="s">
        <v>28</v>
      </c>
      <c r="D12" s="36"/>
      <c r="E12" s="36"/>
      <c r="F12" s="35"/>
      <c r="G12" s="37"/>
      <c r="H12" s="37"/>
      <c r="I12" s="37"/>
      <c r="J12" s="37"/>
      <c r="K12" s="38"/>
      <c r="L12" s="39"/>
    </row>
    <row r="13" spans="1:12" x14ac:dyDescent="0.35">
      <c r="A13" s="40" t="s">
        <v>29</v>
      </c>
      <c r="B13" s="40" t="s">
        <v>29</v>
      </c>
      <c r="C13" s="40" t="s">
        <v>29</v>
      </c>
      <c r="D13" s="41">
        <v>300</v>
      </c>
      <c r="E13" s="42">
        <v>4.25</v>
      </c>
      <c r="F13" s="42">
        <v>6</v>
      </c>
      <c r="G13" s="42">
        <f>IF($D$5="Canada",F13,E13)</f>
        <v>4.25</v>
      </c>
      <c r="H13" s="42">
        <f t="shared" ref="H13:H30" si="0">IF($D$8="yes",((G13*1.11)*(1+$D$7)),IF($D$8="NO",(G13*1.11)+(G13*$D$7)))</f>
        <v>5.0043750000000005</v>
      </c>
      <c r="I13" s="42">
        <f>IF($D$6="yes",(H13-(G13*0.25)),(H13-(G13*0.2)))</f>
        <v>3.9418750000000005</v>
      </c>
      <c r="J13" s="43">
        <f t="shared" ref="J13:J30" si="1">I13/D13</f>
        <v>1.3139583333333335E-2</v>
      </c>
      <c r="K13" s="44"/>
      <c r="L13" s="45">
        <f>J13*K13</f>
        <v>0</v>
      </c>
    </row>
    <row r="14" spans="1:12" x14ac:dyDescent="0.35">
      <c r="A14" s="46" t="s">
        <v>30</v>
      </c>
      <c r="B14" s="46" t="s">
        <v>30</v>
      </c>
      <c r="C14" s="46" t="s">
        <v>30</v>
      </c>
      <c r="D14" s="47">
        <v>720</v>
      </c>
      <c r="E14" s="48">
        <v>4.25</v>
      </c>
      <c r="F14" s="48">
        <v>6</v>
      </c>
      <c r="G14" s="48">
        <f t="shared" ref="G14:G25" si="2">IF($D$5="Canada",F14,E14)</f>
        <v>4.25</v>
      </c>
      <c r="H14" s="48">
        <f t="shared" si="0"/>
        <v>5.0043750000000005</v>
      </c>
      <c r="I14" s="48">
        <f t="shared" ref="I14:I28" si="3">IF($D$6="yes",(H14-(G14*0.25)),(H14-(G14*0.2)))</f>
        <v>3.9418750000000005</v>
      </c>
      <c r="J14" s="49">
        <f t="shared" si="1"/>
        <v>5.4748263888888893E-3</v>
      </c>
      <c r="K14" s="50"/>
      <c r="L14" s="51">
        <f>J14*K14</f>
        <v>0</v>
      </c>
    </row>
    <row r="15" spans="1:12" x14ac:dyDescent="0.35">
      <c r="A15" s="52" t="s">
        <v>31</v>
      </c>
      <c r="B15" s="52" t="s">
        <v>31</v>
      </c>
      <c r="C15" s="52" t="s">
        <v>31</v>
      </c>
      <c r="D15" s="53">
        <v>680</v>
      </c>
      <c r="E15" s="43">
        <v>6</v>
      </c>
      <c r="F15" s="43">
        <v>8.25</v>
      </c>
      <c r="G15" s="43">
        <f t="shared" si="2"/>
        <v>6</v>
      </c>
      <c r="H15" s="43">
        <f t="shared" si="0"/>
        <v>7.0650000000000004</v>
      </c>
      <c r="I15" s="43">
        <f t="shared" si="3"/>
        <v>5.5650000000000004</v>
      </c>
      <c r="J15" s="43">
        <f t="shared" si="1"/>
        <v>8.183823529411766E-3</v>
      </c>
      <c r="K15" s="54"/>
      <c r="L15" s="55">
        <f t="shared" ref="L15:L28" si="4">J15*K15</f>
        <v>0</v>
      </c>
    </row>
    <row r="16" spans="1:12" x14ac:dyDescent="0.35">
      <c r="A16" s="46" t="s">
        <v>32</v>
      </c>
      <c r="B16" s="46" t="s">
        <v>32</v>
      </c>
      <c r="C16" s="46" t="s">
        <v>32</v>
      </c>
      <c r="D16" s="47">
        <v>10</v>
      </c>
      <c r="E16" s="48">
        <v>8</v>
      </c>
      <c r="F16" s="48">
        <v>11</v>
      </c>
      <c r="G16" s="48">
        <f t="shared" si="2"/>
        <v>8</v>
      </c>
      <c r="H16" s="48">
        <f t="shared" si="0"/>
        <v>9.4200000000000017</v>
      </c>
      <c r="I16" s="48">
        <f t="shared" si="3"/>
        <v>7.4200000000000017</v>
      </c>
      <c r="J16" s="49">
        <f t="shared" si="1"/>
        <v>0.74200000000000021</v>
      </c>
      <c r="K16" s="50"/>
      <c r="L16" s="51">
        <f t="shared" si="4"/>
        <v>0</v>
      </c>
    </row>
    <row r="17" spans="1:12" x14ac:dyDescent="0.35">
      <c r="A17" s="52" t="s">
        <v>33</v>
      </c>
      <c r="B17" s="52" t="s">
        <v>33</v>
      </c>
      <c r="C17" s="52" t="s">
        <v>33</v>
      </c>
      <c r="D17" s="53">
        <v>6</v>
      </c>
      <c r="E17" s="43">
        <v>8</v>
      </c>
      <c r="F17" s="43">
        <v>11</v>
      </c>
      <c r="G17" s="43">
        <f t="shared" si="2"/>
        <v>8</v>
      </c>
      <c r="H17" s="43">
        <f t="shared" si="0"/>
        <v>9.4200000000000017</v>
      </c>
      <c r="I17" s="43">
        <f t="shared" si="3"/>
        <v>7.4200000000000017</v>
      </c>
      <c r="J17" s="43">
        <f t="shared" si="1"/>
        <v>1.236666666666667</v>
      </c>
      <c r="K17" s="54"/>
      <c r="L17" s="55">
        <f t="shared" si="4"/>
        <v>0</v>
      </c>
    </row>
    <row r="18" spans="1:12" x14ac:dyDescent="0.35">
      <c r="A18" s="46" t="s">
        <v>34</v>
      </c>
      <c r="B18" s="46" t="s">
        <v>35</v>
      </c>
      <c r="C18" s="46" t="s">
        <v>35</v>
      </c>
      <c r="D18" s="47">
        <v>12</v>
      </c>
      <c r="E18" s="48">
        <v>11</v>
      </c>
      <c r="F18" s="48">
        <v>15</v>
      </c>
      <c r="G18" s="48">
        <f t="shared" si="2"/>
        <v>11</v>
      </c>
      <c r="H18" s="48">
        <f t="shared" si="0"/>
        <v>12.952500000000001</v>
      </c>
      <c r="I18" s="48">
        <f t="shared" si="3"/>
        <v>10.202500000000001</v>
      </c>
      <c r="J18" s="49">
        <f t="shared" si="1"/>
        <v>0.85020833333333334</v>
      </c>
      <c r="K18" s="50"/>
      <c r="L18" s="51">
        <f t="shared" si="4"/>
        <v>0</v>
      </c>
    </row>
    <row r="19" spans="1:12" x14ac:dyDescent="0.35">
      <c r="A19" s="52" t="s">
        <v>36</v>
      </c>
      <c r="B19" s="52" t="s">
        <v>36</v>
      </c>
      <c r="C19" s="52" t="s">
        <v>36</v>
      </c>
      <c r="D19" s="53">
        <v>168</v>
      </c>
      <c r="E19" s="43">
        <v>8</v>
      </c>
      <c r="F19" s="43">
        <v>11</v>
      </c>
      <c r="G19" s="43">
        <f t="shared" si="2"/>
        <v>8</v>
      </c>
      <c r="H19" s="43">
        <f t="shared" si="0"/>
        <v>9.4200000000000017</v>
      </c>
      <c r="I19" s="43">
        <f t="shared" si="3"/>
        <v>7.4200000000000017</v>
      </c>
      <c r="J19" s="43">
        <f t="shared" si="1"/>
        <v>4.4166666666666674E-2</v>
      </c>
      <c r="K19" s="54"/>
      <c r="L19" s="55">
        <f t="shared" si="4"/>
        <v>0</v>
      </c>
    </row>
    <row r="20" spans="1:12" x14ac:dyDescent="0.35">
      <c r="A20" s="46" t="s">
        <v>37</v>
      </c>
      <c r="B20" s="46" t="s">
        <v>37</v>
      </c>
      <c r="C20" s="46" t="s">
        <v>37</v>
      </c>
      <c r="D20" s="47">
        <v>300</v>
      </c>
      <c r="E20" s="48">
        <v>5.25</v>
      </c>
      <c r="F20" s="48">
        <v>7.25</v>
      </c>
      <c r="G20" s="48">
        <f t="shared" si="2"/>
        <v>5.25</v>
      </c>
      <c r="H20" s="48">
        <f t="shared" si="0"/>
        <v>6.1818750000000007</v>
      </c>
      <c r="I20" s="48">
        <f t="shared" si="3"/>
        <v>4.8693750000000007</v>
      </c>
      <c r="J20" s="49">
        <f t="shared" si="1"/>
        <v>1.6231250000000003E-2</v>
      </c>
      <c r="K20" s="50"/>
      <c r="L20" s="51">
        <f t="shared" si="4"/>
        <v>0</v>
      </c>
    </row>
    <row r="21" spans="1:12" x14ac:dyDescent="0.35">
      <c r="A21" s="52" t="s">
        <v>38</v>
      </c>
      <c r="B21" s="52" t="s">
        <v>38</v>
      </c>
      <c r="C21" s="52" t="s">
        <v>38</v>
      </c>
      <c r="D21" s="53">
        <v>27</v>
      </c>
      <c r="E21" s="43">
        <v>7</v>
      </c>
      <c r="F21" s="43">
        <v>9.75</v>
      </c>
      <c r="G21" s="43">
        <f t="shared" si="2"/>
        <v>7</v>
      </c>
      <c r="H21" s="43">
        <f t="shared" si="0"/>
        <v>8.2424999999999997</v>
      </c>
      <c r="I21" s="43">
        <f t="shared" si="3"/>
        <v>6.4924999999999997</v>
      </c>
      <c r="J21" s="43">
        <f t="shared" si="1"/>
        <v>0.24046296296296296</v>
      </c>
      <c r="K21" s="54"/>
      <c r="L21" s="55">
        <f t="shared" si="4"/>
        <v>0</v>
      </c>
    </row>
    <row r="22" spans="1:12" x14ac:dyDescent="0.35">
      <c r="A22" s="46" t="s">
        <v>39</v>
      </c>
      <c r="B22" s="46" t="s">
        <v>39</v>
      </c>
      <c r="C22" s="46" t="s">
        <v>39</v>
      </c>
      <c r="D22" s="47">
        <v>1</v>
      </c>
      <c r="E22" s="48">
        <v>8</v>
      </c>
      <c r="F22" s="48">
        <v>11</v>
      </c>
      <c r="G22" s="48">
        <f t="shared" si="2"/>
        <v>8</v>
      </c>
      <c r="H22" s="48">
        <f t="shared" si="0"/>
        <v>9.4200000000000017</v>
      </c>
      <c r="I22" s="48">
        <f t="shared" si="3"/>
        <v>7.4200000000000017</v>
      </c>
      <c r="J22" s="49">
        <f t="shared" si="1"/>
        <v>7.4200000000000017</v>
      </c>
      <c r="K22" s="50"/>
      <c r="L22" s="51">
        <f t="shared" si="4"/>
        <v>0</v>
      </c>
    </row>
    <row r="23" spans="1:12" x14ac:dyDescent="0.35">
      <c r="A23" s="52" t="s">
        <v>40</v>
      </c>
      <c r="B23" s="52" t="s">
        <v>40</v>
      </c>
      <c r="C23" s="52" t="s">
        <v>40</v>
      </c>
      <c r="D23" s="53">
        <v>1</v>
      </c>
      <c r="E23" s="43">
        <v>5.5</v>
      </c>
      <c r="F23" s="43">
        <v>7.5</v>
      </c>
      <c r="G23" s="43">
        <f t="shared" si="2"/>
        <v>5.5</v>
      </c>
      <c r="H23" s="43">
        <f t="shared" si="0"/>
        <v>6.4762500000000003</v>
      </c>
      <c r="I23" s="43">
        <f t="shared" si="3"/>
        <v>5.1012500000000003</v>
      </c>
      <c r="J23" s="43">
        <f t="shared" si="1"/>
        <v>5.1012500000000003</v>
      </c>
      <c r="K23" s="54"/>
      <c r="L23" s="55">
        <f t="shared" si="4"/>
        <v>0</v>
      </c>
    </row>
    <row r="24" spans="1:12" x14ac:dyDescent="0.35">
      <c r="A24" s="46" t="s">
        <v>41</v>
      </c>
      <c r="B24" s="46" t="s">
        <v>41</v>
      </c>
      <c r="C24" s="46" t="s">
        <v>41</v>
      </c>
      <c r="D24" s="47">
        <v>1</v>
      </c>
      <c r="E24" s="48">
        <v>12</v>
      </c>
      <c r="F24" s="48">
        <v>16.5</v>
      </c>
      <c r="G24" s="48">
        <f t="shared" si="2"/>
        <v>12</v>
      </c>
      <c r="H24" s="48">
        <f t="shared" si="0"/>
        <v>14.13</v>
      </c>
      <c r="I24" s="48">
        <f t="shared" si="3"/>
        <v>11.13</v>
      </c>
      <c r="J24" s="49">
        <f t="shared" si="1"/>
        <v>11.13</v>
      </c>
      <c r="K24" s="50"/>
      <c r="L24" s="51">
        <f t="shared" si="4"/>
        <v>0</v>
      </c>
    </row>
    <row r="25" spans="1:12" x14ac:dyDescent="0.35">
      <c r="A25" s="52" t="s">
        <v>42</v>
      </c>
      <c r="B25" s="52" t="s">
        <v>42</v>
      </c>
      <c r="C25" s="52" t="s">
        <v>42</v>
      </c>
      <c r="D25" s="53">
        <v>1</v>
      </c>
      <c r="E25" s="43">
        <v>8</v>
      </c>
      <c r="F25" s="43">
        <v>11</v>
      </c>
      <c r="G25" s="43">
        <f t="shared" si="2"/>
        <v>8</v>
      </c>
      <c r="H25" s="43">
        <f t="shared" si="0"/>
        <v>9.4200000000000017</v>
      </c>
      <c r="I25" s="43">
        <f t="shared" si="3"/>
        <v>7.4200000000000017</v>
      </c>
      <c r="J25" s="43">
        <f t="shared" si="1"/>
        <v>7.4200000000000017</v>
      </c>
      <c r="K25" s="54"/>
      <c r="L25" s="55">
        <f t="shared" si="4"/>
        <v>0</v>
      </c>
    </row>
    <row r="26" spans="1:12" x14ac:dyDescent="0.35">
      <c r="A26" s="46" t="s">
        <v>44</v>
      </c>
      <c r="B26" s="46" t="s">
        <v>43</v>
      </c>
      <c r="C26" s="46" t="s">
        <v>43</v>
      </c>
      <c r="D26" s="47">
        <v>1</v>
      </c>
      <c r="E26" s="48">
        <v>6</v>
      </c>
      <c r="F26" s="48">
        <v>8.25</v>
      </c>
      <c r="G26" s="48">
        <v>4</v>
      </c>
      <c r="H26" s="48">
        <f t="shared" si="0"/>
        <v>4.7100000000000009</v>
      </c>
      <c r="I26" s="48">
        <f t="shared" si="3"/>
        <v>3.7100000000000009</v>
      </c>
      <c r="J26" s="49">
        <f t="shared" si="1"/>
        <v>3.7100000000000009</v>
      </c>
      <c r="K26" s="50"/>
      <c r="L26" s="51">
        <f t="shared" si="4"/>
        <v>0</v>
      </c>
    </row>
    <row r="27" spans="1:12" x14ac:dyDescent="0.35">
      <c r="A27" s="52" t="s">
        <v>45</v>
      </c>
      <c r="B27" s="52" t="s">
        <v>44</v>
      </c>
      <c r="C27" s="52" t="s">
        <v>44</v>
      </c>
      <c r="D27" s="53">
        <v>1</v>
      </c>
      <c r="E27" s="43">
        <v>4</v>
      </c>
      <c r="F27" s="43">
        <v>5.5</v>
      </c>
      <c r="G27" s="43">
        <v>7</v>
      </c>
      <c r="H27" s="43">
        <f t="shared" si="0"/>
        <v>8.2424999999999997</v>
      </c>
      <c r="I27" s="43">
        <f t="shared" si="3"/>
        <v>6.4924999999999997</v>
      </c>
      <c r="J27" s="43">
        <f t="shared" si="1"/>
        <v>6.4924999999999997</v>
      </c>
      <c r="K27" s="54"/>
      <c r="L27" s="55">
        <f t="shared" si="4"/>
        <v>0</v>
      </c>
    </row>
    <row r="28" spans="1:12" x14ac:dyDescent="0.35">
      <c r="A28" s="46" t="s">
        <v>46</v>
      </c>
      <c r="B28" s="46" t="s">
        <v>45</v>
      </c>
      <c r="C28" s="46" t="s">
        <v>45</v>
      </c>
      <c r="D28" s="47">
        <v>12</v>
      </c>
      <c r="E28" s="48">
        <v>7</v>
      </c>
      <c r="F28" s="48">
        <v>9.75</v>
      </c>
      <c r="G28" s="48">
        <f>IF($D$5="Canada",F28,E28)</f>
        <v>7</v>
      </c>
      <c r="H28" s="48">
        <f t="shared" si="0"/>
        <v>8.2424999999999997</v>
      </c>
      <c r="I28" s="48">
        <f t="shared" si="3"/>
        <v>6.4924999999999997</v>
      </c>
      <c r="J28" s="49">
        <f t="shared" si="1"/>
        <v>0.54104166666666664</v>
      </c>
      <c r="K28" s="50"/>
      <c r="L28" s="51">
        <f t="shared" si="4"/>
        <v>0</v>
      </c>
    </row>
    <row r="29" spans="1:12" x14ac:dyDescent="0.35">
      <c r="A29" s="52" t="s">
        <v>47</v>
      </c>
      <c r="B29" s="52" t="s">
        <v>46</v>
      </c>
      <c r="C29" s="52" t="s">
        <v>46</v>
      </c>
      <c r="D29" s="56">
        <v>100</v>
      </c>
      <c r="E29" s="43">
        <v>7</v>
      </c>
      <c r="F29" s="43">
        <v>9.75</v>
      </c>
      <c r="G29" s="43">
        <v>12.5</v>
      </c>
      <c r="H29" s="43">
        <f t="shared" si="0"/>
        <v>14.718750000000002</v>
      </c>
      <c r="I29" s="43">
        <f>IF($D$6="yes",(H29-(G29*0.25)),(H29-(G29*0.2)))</f>
        <v>11.593750000000002</v>
      </c>
      <c r="J29" s="43">
        <f t="shared" si="1"/>
        <v>0.11593750000000001</v>
      </c>
      <c r="K29" s="54"/>
      <c r="L29" s="55">
        <f>J29*K29</f>
        <v>0</v>
      </c>
    </row>
    <row r="30" spans="1:12" ht="15.45" thickBot="1" x14ac:dyDescent="0.4">
      <c r="A30" s="46" t="s">
        <v>48</v>
      </c>
      <c r="B30" s="46" t="s">
        <v>47</v>
      </c>
      <c r="C30" s="46" t="s">
        <v>47</v>
      </c>
      <c r="D30" s="47">
        <v>100</v>
      </c>
      <c r="E30" s="48">
        <v>12.5</v>
      </c>
      <c r="F30" s="48">
        <v>17</v>
      </c>
      <c r="G30" s="48">
        <f>IF($D$5="Canada",F30,E30)</f>
        <v>12.5</v>
      </c>
      <c r="H30" s="48">
        <f t="shared" si="0"/>
        <v>14.718750000000002</v>
      </c>
      <c r="I30" s="48">
        <f>IF($D$6="yes",(H30-(G30*0.25)),(H30-(G30*0.2)))</f>
        <v>11.593750000000002</v>
      </c>
      <c r="J30" s="49">
        <f t="shared" si="1"/>
        <v>0.11593750000000001</v>
      </c>
      <c r="K30" s="50"/>
      <c r="L30" s="51">
        <f>J30*K30</f>
        <v>0</v>
      </c>
    </row>
    <row r="31" spans="1:12" ht="20.6" thickBot="1" x14ac:dyDescent="0.45">
      <c r="A31" s="36" t="str">
        <f>IF($F$5="Canada",C31,B31)</f>
        <v xml:space="preserve">CARDSTOCK </v>
      </c>
      <c r="B31" s="36" t="s">
        <v>49</v>
      </c>
      <c r="C31" s="36" t="s">
        <v>49</v>
      </c>
      <c r="D31" s="36"/>
      <c r="E31" s="36"/>
      <c r="F31" s="35"/>
      <c r="G31" s="37"/>
      <c r="H31" s="37"/>
      <c r="I31" s="37"/>
      <c r="J31" s="37"/>
      <c r="K31" s="38"/>
      <c r="L31" s="39"/>
    </row>
    <row r="32" spans="1:12" x14ac:dyDescent="0.35">
      <c r="A32" s="52" t="s">
        <v>50</v>
      </c>
      <c r="B32" s="52" t="s">
        <v>50</v>
      </c>
      <c r="C32" s="52" t="s">
        <v>50</v>
      </c>
      <c r="D32" s="56">
        <v>24</v>
      </c>
      <c r="E32" s="43">
        <v>9.25</v>
      </c>
      <c r="F32" s="43">
        <v>12.75</v>
      </c>
      <c r="G32" s="43">
        <f t="shared" ref="G32:G63" si="5">IF($D$5="Canada",F32,E32)</f>
        <v>9.25</v>
      </c>
      <c r="H32" s="42">
        <f t="shared" ref="H32:H95" si="6">IF($D$8="yes",((G32*1.11)*(1+$D$7)),IF($D$8="NO",(G32*1.11)+(G32*$D$7)))</f>
        <v>10.891875000000001</v>
      </c>
      <c r="I32" s="43">
        <f t="shared" ref="I32:I63" si="7">IF($D$6="yes",(H32-(G32*0.25)),(H32-(G32*0.2)))</f>
        <v>8.5793750000000006</v>
      </c>
      <c r="J32" s="43">
        <f t="shared" ref="J32:J99" si="8">I32/D32</f>
        <v>0.35747395833333334</v>
      </c>
      <c r="K32" s="58"/>
      <c r="L32" s="55">
        <f t="shared" ref="L32:L95" si="9">J32*K32</f>
        <v>0</v>
      </c>
    </row>
    <row r="33" spans="1:12" x14ac:dyDescent="0.35">
      <c r="A33" s="46" t="s">
        <v>51</v>
      </c>
      <c r="B33" s="46" t="s">
        <v>51</v>
      </c>
      <c r="C33" s="46" t="s">
        <v>51</v>
      </c>
      <c r="D33" s="59">
        <v>24</v>
      </c>
      <c r="E33" s="48">
        <v>9.25</v>
      </c>
      <c r="F33" s="48">
        <v>12.75</v>
      </c>
      <c r="G33" s="48">
        <f t="shared" si="5"/>
        <v>9.25</v>
      </c>
      <c r="H33" s="48">
        <f t="shared" si="6"/>
        <v>10.891875000000001</v>
      </c>
      <c r="I33" s="48">
        <f t="shared" si="7"/>
        <v>8.5793750000000006</v>
      </c>
      <c r="J33" s="48">
        <f t="shared" si="8"/>
        <v>0.35747395833333334</v>
      </c>
      <c r="K33" s="50"/>
      <c r="L33" s="51">
        <f t="shared" si="9"/>
        <v>0</v>
      </c>
    </row>
    <row r="34" spans="1:12" x14ac:dyDescent="0.35">
      <c r="A34" s="52" t="s">
        <v>52</v>
      </c>
      <c r="B34" s="52" t="s">
        <v>52</v>
      </c>
      <c r="C34" s="52" t="s">
        <v>52</v>
      </c>
      <c r="D34" s="56">
        <v>24</v>
      </c>
      <c r="E34" s="43">
        <v>9.25</v>
      </c>
      <c r="F34" s="43">
        <v>12.75</v>
      </c>
      <c r="G34" s="43">
        <f t="shared" si="5"/>
        <v>9.25</v>
      </c>
      <c r="H34" s="43">
        <f t="shared" si="6"/>
        <v>10.891875000000001</v>
      </c>
      <c r="I34" s="43">
        <f t="shared" si="7"/>
        <v>8.5793750000000006</v>
      </c>
      <c r="J34" s="43">
        <f t="shared" si="8"/>
        <v>0.35747395833333334</v>
      </c>
      <c r="K34" s="58"/>
      <c r="L34" s="55">
        <f t="shared" si="9"/>
        <v>0</v>
      </c>
    </row>
    <row r="35" spans="1:12" x14ac:dyDescent="0.35">
      <c r="A35" s="46" t="s">
        <v>53</v>
      </c>
      <c r="B35" s="46" t="s">
        <v>54</v>
      </c>
      <c r="C35" s="46" t="s">
        <v>54</v>
      </c>
      <c r="D35" s="59">
        <v>24</v>
      </c>
      <c r="E35" s="48">
        <v>9.25</v>
      </c>
      <c r="F35" s="48">
        <v>12.75</v>
      </c>
      <c r="G35" s="48">
        <f t="shared" si="5"/>
        <v>9.25</v>
      </c>
      <c r="H35" s="48">
        <f t="shared" si="6"/>
        <v>10.891875000000001</v>
      </c>
      <c r="I35" s="48">
        <f t="shared" si="7"/>
        <v>8.5793750000000006</v>
      </c>
      <c r="J35" s="48">
        <f t="shared" si="8"/>
        <v>0.35747395833333334</v>
      </c>
      <c r="K35" s="50"/>
      <c r="L35" s="51">
        <f t="shared" si="9"/>
        <v>0</v>
      </c>
    </row>
    <row r="36" spans="1:12" x14ac:dyDescent="0.35">
      <c r="A36" s="52" t="s">
        <v>55</v>
      </c>
      <c r="B36" s="52" t="s">
        <v>55</v>
      </c>
      <c r="C36" s="52" t="s">
        <v>55</v>
      </c>
      <c r="D36" s="56">
        <v>24</v>
      </c>
      <c r="E36" s="43">
        <v>9.25</v>
      </c>
      <c r="F36" s="43">
        <v>12.75</v>
      </c>
      <c r="G36" s="43">
        <f t="shared" si="5"/>
        <v>9.25</v>
      </c>
      <c r="H36" s="43">
        <f t="shared" si="6"/>
        <v>10.891875000000001</v>
      </c>
      <c r="I36" s="43">
        <f t="shared" si="7"/>
        <v>8.5793750000000006</v>
      </c>
      <c r="J36" s="43">
        <f t="shared" si="8"/>
        <v>0.35747395833333334</v>
      </c>
      <c r="K36" s="58"/>
      <c r="L36" s="55">
        <f t="shared" si="9"/>
        <v>0</v>
      </c>
    </row>
    <row r="37" spans="1:12" x14ac:dyDescent="0.35">
      <c r="A37" s="46" t="s">
        <v>56</v>
      </c>
      <c r="B37" s="46" t="s">
        <v>56</v>
      </c>
      <c r="C37" s="46" t="s">
        <v>56</v>
      </c>
      <c r="D37" s="59">
        <v>24</v>
      </c>
      <c r="E37" s="48">
        <v>9.25</v>
      </c>
      <c r="F37" s="48">
        <v>12.75</v>
      </c>
      <c r="G37" s="48">
        <f t="shared" si="5"/>
        <v>9.25</v>
      </c>
      <c r="H37" s="48">
        <f t="shared" si="6"/>
        <v>10.891875000000001</v>
      </c>
      <c r="I37" s="48">
        <f t="shared" si="7"/>
        <v>8.5793750000000006</v>
      </c>
      <c r="J37" s="48">
        <f t="shared" si="8"/>
        <v>0.35747395833333334</v>
      </c>
      <c r="K37" s="50"/>
      <c r="L37" s="51">
        <f t="shared" si="9"/>
        <v>0</v>
      </c>
    </row>
    <row r="38" spans="1:12" x14ac:dyDescent="0.35">
      <c r="A38" s="52" t="s">
        <v>57</v>
      </c>
      <c r="B38" s="52" t="s">
        <v>57</v>
      </c>
      <c r="C38" s="52" t="s">
        <v>57</v>
      </c>
      <c r="D38" s="56">
        <v>24</v>
      </c>
      <c r="E38" s="43">
        <v>9.25</v>
      </c>
      <c r="F38" s="43">
        <v>12.75</v>
      </c>
      <c r="G38" s="43">
        <f t="shared" si="5"/>
        <v>9.25</v>
      </c>
      <c r="H38" s="43">
        <f t="shared" si="6"/>
        <v>10.891875000000001</v>
      </c>
      <c r="I38" s="43">
        <f t="shared" si="7"/>
        <v>8.5793750000000006</v>
      </c>
      <c r="J38" s="43">
        <f t="shared" si="8"/>
        <v>0.35747395833333334</v>
      </c>
      <c r="K38" s="58"/>
      <c r="L38" s="55">
        <f t="shared" si="9"/>
        <v>0</v>
      </c>
    </row>
    <row r="39" spans="1:12" x14ac:dyDescent="0.35">
      <c r="A39" s="46" t="s">
        <v>58</v>
      </c>
      <c r="B39" s="46" t="s">
        <v>58</v>
      </c>
      <c r="C39" s="46" t="s">
        <v>58</v>
      </c>
      <c r="D39" s="59">
        <v>24</v>
      </c>
      <c r="E39" s="48">
        <v>9.25</v>
      </c>
      <c r="F39" s="48">
        <v>12.75</v>
      </c>
      <c r="G39" s="48">
        <f t="shared" si="5"/>
        <v>9.25</v>
      </c>
      <c r="H39" s="48">
        <f t="shared" si="6"/>
        <v>10.891875000000001</v>
      </c>
      <c r="I39" s="48">
        <f t="shared" si="7"/>
        <v>8.5793750000000006</v>
      </c>
      <c r="J39" s="48">
        <f t="shared" si="8"/>
        <v>0.35747395833333334</v>
      </c>
      <c r="K39" s="50"/>
      <c r="L39" s="51">
        <f t="shared" si="9"/>
        <v>0</v>
      </c>
    </row>
    <row r="40" spans="1:12" x14ac:dyDescent="0.35">
      <c r="A40" s="52" t="s">
        <v>59</v>
      </c>
      <c r="B40" s="52" t="s">
        <v>59</v>
      </c>
      <c r="C40" s="52" t="s">
        <v>59</v>
      </c>
      <c r="D40" s="56">
        <v>24</v>
      </c>
      <c r="E40" s="43">
        <v>9.25</v>
      </c>
      <c r="F40" s="43">
        <v>12.75</v>
      </c>
      <c r="G40" s="43">
        <f t="shared" si="5"/>
        <v>9.25</v>
      </c>
      <c r="H40" s="43">
        <f t="shared" si="6"/>
        <v>10.891875000000001</v>
      </c>
      <c r="I40" s="43">
        <f t="shared" si="7"/>
        <v>8.5793750000000006</v>
      </c>
      <c r="J40" s="43">
        <f t="shared" si="8"/>
        <v>0.35747395833333334</v>
      </c>
      <c r="K40" s="58"/>
      <c r="L40" s="55">
        <f t="shared" si="9"/>
        <v>0</v>
      </c>
    </row>
    <row r="41" spans="1:12" x14ac:dyDescent="0.35">
      <c r="A41" s="46" t="s">
        <v>60</v>
      </c>
      <c r="B41" s="46" t="s">
        <v>60</v>
      </c>
      <c r="C41" s="46" t="s">
        <v>60</v>
      </c>
      <c r="D41" s="59">
        <v>24</v>
      </c>
      <c r="E41" s="48">
        <v>9.25</v>
      </c>
      <c r="F41" s="48">
        <v>12.75</v>
      </c>
      <c r="G41" s="48">
        <f t="shared" si="5"/>
        <v>9.25</v>
      </c>
      <c r="H41" s="48">
        <f t="shared" si="6"/>
        <v>10.891875000000001</v>
      </c>
      <c r="I41" s="48">
        <f t="shared" si="7"/>
        <v>8.5793750000000006</v>
      </c>
      <c r="J41" s="48">
        <f t="shared" si="8"/>
        <v>0.35747395833333334</v>
      </c>
      <c r="K41" s="50"/>
      <c r="L41" s="51">
        <f t="shared" si="9"/>
        <v>0</v>
      </c>
    </row>
    <row r="42" spans="1:12" x14ac:dyDescent="0.35">
      <c r="A42" s="52" t="s">
        <v>61</v>
      </c>
      <c r="B42" s="52" t="s">
        <v>61</v>
      </c>
      <c r="C42" s="52" t="s">
        <v>61</v>
      </c>
      <c r="D42" s="56">
        <v>24</v>
      </c>
      <c r="E42" s="43">
        <v>9.25</v>
      </c>
      <c r="F42" s="43">
        <v>12.75</v>
      </c>
      <c r="G42" s="43">
        <f t="shared" si="5"/>
        <v>9.25</v>
      </c>
      <c r="H42" s="43">
        <f t="shared" si="6"/>
        <v>10.891875000000001</v>
      </c>
      <c r="I42" s="43">
        <f t="shared" si="7"/>
        <v>8.5793750000000006</v>
      </c>
      <c r="J42" s="43">
        <f t="shared" si="8"/>
        <v>0.35747395833333334</v>
      </c>
      <c r="K42" s="58"/>
      <c r="L42" s="55">
        <f t="shared" si="9"/>
        <v>0</v>
      </c>
    </row>
    <row r="43" spans="1:12" x14ac:dyDescent="0.35">
      <c r="A43" s="46" t="s">
        <v>62</v>
      </c>
      <c r="B43" s="46" t="s">
        <v>62</v>
      </c>
      <c r="C43" s="46" t="s">
        <v>62</v>
      </c>
      <c r="D43" s="59">
        <v>24</v>
      </c>
      <c r="E43" s="48">
        <v>9.25</v>
      </c>
      <c r="F43" s="48">
        <v>12.75</v>
      </c>
      <c r="G43" s="48">
        <f t="shared" si="5"/>
        <v>9.25</v>
      </c>
      <c r="H43" s="48">
        <f t="shared" si="6"/>
        <v>10.891875000000001</v>
      </c>
      <c r="I43" s="48">
        <f t="shared" si="7"/>
        <v>8.5793750000000006</v>
      </c>
      <c r="J43" s="48">
        <f t="shared" si="8"/>
        <v>0.35747395833333334</v>
      </c>
      <c r="K43" s="50"/>
      <c r="L43" s="51">
        <f t="shared" si="9"/>
        <v>0</v>
      </c>
    </row>
    <row r="44" spans="1:12" x14ac:dyDescent="0.35">
      <c r="A44" s="52" t="s">
        <v>63</v>
      </c>
      <c r="B44" s="52" t="s">
        <v>63</v>
      </c>
      <c r="C44" s="52" t="s">
        <v>63</v>
      </c>
      <c r="D44" s="56">
        <v>24</v>
      </c>
      <c r="E44" s="43">
        <v>9.25</v>
      </c>
      <c r="F44" s="43">
        <v>12.75</v>
      </c>
      <c r="G44" s="43">
        <f t="shared" si="5"/>
        <v>9.25</v>
      </c>
      <c r="H44" s="43">
        <f t="shared" si="6"/>
        <v>10.891875000000001</v>
      </c>
      <c r="I44" s="43">
        <f t="shared" si="7"/>
        <v>8.5793750000000006</v>
      </c>
      <c r="J44" s="43">
        <f t="shared" si="8"/>
        <v>0.35747395833333334</v>
      </c>
      <c r="K44" s="58"/>
      <c r="L44" s="55">
        <f t="shared" si="9"/>
        <v>0</v>
      </c>
    </row>
    <row r="45" spans="1:12" x14ac:dyDescent="0.35">
      <c r="A45" s="46" t="s">
        <v>64</v>
      </c>
      <c r="B45" s="46" t="s">
        <v>64</v>
      </c>
      <c r="C45" s="46" t="s">
        <v>64</v>
      </c>
      <c r="D45" s="59">
        <v>24</v>
      </c>
      <c r="E45" s="48">
        <v>9.25</v>
      </c>
      <c r="F45" s="48">
        <v>12.75</v>
      </c>
      <c r="G45" s="48">
        <f t="shared" si="5"/>
        <v>9.25</v>
      </c>
      <c r="H45" s="48">
        <f t="shared" si="6"/>
        <v>10.891875000000001</v>
      </c>
      <c r="I45" s="48">
        <f t="shared" si="7"/>
        <v>8.5793750000000006</v>
      </c>
      <c r="J45" s="48">
        <f t="shared" si="8"/>
        <v>0.35747395833333334</v>
      </c>
      <c r="K45" s="50"/>
      <c r="L45" s="51">
        <f t="shared" si="9"/>
        <v>0</v>
      </c>
    </row>
    <row r="46" spans="1:12" x14ac:dyDescent="0.35">
      <c r="A46" s="52" t="s">
        <v>65</v>
      </c>
      <c r="B46" s="52" t="s">
        <v>65</v>
      </c>
      <c r="C46" s="52" t="s">
        <v>65</v>
      </c>
      <c r="D46" s="56">
        <v>24</v>
      </c>
      <c r="E46" s="43">
        <v>9.25</v>
      </c>
      <c r="F46" s="43">
        <v>12.75</v>
      </c>
      <c r="G46" s="43">
        <f t="shared" si="5"/>
        <v>9.25</v>
      </c>
      <c r="H46" s="43">
        <f t="shared" si="6"/>
        <v>10.891875000000001</v>
      </c>
      <c r="I46" s="43">
        <f t="shared" si="7"/>
        <v>8.5793750000000006</v>
      </c>
      <c r="J46" s="43">
        <f t="shared" si="8"/>
        <v>0.35747395833333334</v>
      </c>
      <c r="K46" s="58"/>
      <c r="L46" s="55">
        <f t="shared" si="9"/>
        <v>0</v>
      </c>
    </row>
    <row r="47" spans="1:12" x14ac:dyDescent="0.35">
      <c r="A47" s="46" t="s">
        <v>66</v>
      </c>
      <c r="B47" s="46" t="s">
        <v>66</v>
      </c>
      <c r="C47" s="46" t="s">
        <v>66</v>
      </c>
      <c r="D47" s="59">
        <v>24</v>
      </c>
      <c r="E47" s="48">
        <v>9.25</v>
      </c>
      <c r="F47" s="48">
        <v>12.75</v>
      </c>
      <c r="G47" s="48">
        <f t="shared" si="5"/>
        <v>9.25</v>
      </c>
      <c r="H47" s="48">
        <f t="shared" si="6"/>
        <v>10.891875000000001</v>
      </c>
      <c r="I47" s="48">
        <f t="shared" si="7"/>
        <v>8.5793750000000006</v>
      </c>
      <c r="J47" s="48">
        <f t="shared" si="8"/>
        <v>0.35747395833333334</v>
      </c>
      <c r="K47" s="50"/>
      <c r="L47" s="51">
        <f t="shared" si="9"/>
        <v>0</v>
      </c>
    </row>
    <row r="48" spans="1:12" x14ac:dyDescent="0.35">
      <c r="A48" s="52" t="s">
        <v>67</v>
      </c>
      <c r="B48" s="52" t="s">
        <v>67</v>
      </c>
      <c r="C48" s="52" t="s">
        <v>67</v>
      </c>
      <c r="D48" s="56">
        <v>24</v>
      </c>
      <c r="E48" s="43">
        <v>9.25</v>
      </c>
      <c r="F48" s="43">
        <v>12.75</v>
      </c>
      <c r="G48" s="43">
        <f t="shared" si="5"/>
        <v>9.25</v>
      </c>
      <c r="H48" s="43">
        <f t="shared" si="6"/>
        <v>10.891875000000001</v>
      </c>
      <c r="I48" s="43">
        <f t="shared" si="7"/>
        <v>8.5793750000000006</v>
      </c>
      <c r="J48" s="43">
        <f t="shared" si="8"/>
        <v>0.35747395833333334</v>
      </c>
      <c r="K48" s="58"/>
      <c r="L48" s="55">
        <f t="shared" si="9"/>
        <v>0</v>
      </c>
    </row>
    <row r="49" spans="1:12" x14ac:dyDescent="0.35">
      <c r="A49" s="46" t="s">
        <v>68</v>
      </c>
      <c r="B49" s="46" t="s">
        <v>68</v>
      </c>
      <c r="C49" s="46" t="s">
        <v>68</v>
      </c>
      <c r="D49" s="59">
        <v>24</v>
      </c>
      <c r="E49" s="48">
        <v>9.25</v>
      </c>
      <c r="F49" s="48">
        <v>12.75</v>
      </c>
      <c r="G49" s="48">
        <f t="shared" si="5"/>
        <v>9.25</v>
      </c>
      <c r="H49" s="48">
        <f t="shared" si="6"/>
        <v>10.891875000000001</v>
      </c>
      <c r="I49" s="48">
        <f t="shared" si="7"/>
        <v>8.5793750000000006</v>
      </c>
      <c r="J49" s="48">
        <f t="shared" si="8"/>
        <v>0.35747395833333334</v>
      </c>
      <c r="K49" s="50"/>
      <c r="L49" s="51">
        <f t="shared" si="9"/>
        <v>0</v>
      </c>
    </row>
    <row r="50" spans="1:12" x14ac:dyDescent="0.35">
      <c r="A50" s="52" t="s">
        <v>69</v>
      </c>
      <c r="B50" s="52" t="s">
        <v>69</v>
      </c>
      <c r="C50" s="52" t="s">
        <v>69</v>
      </c>
      <c r="D50" s="56">
        <v>24</v>
      </c>
      <c r="E50" s="43">
        <v>9.25</v>
      </c>
      <c r="F50" s="43">
        <v>12.75</v>
      </c>
      <c r="G50" s="43">
        <f t="shared" si="5"/>
        <v>9.25</v>
      </c>
      <c r="H50" s="43">
        <f t="shared" si="6"/>
        <v>10.891875000000001</v>
      </c>
      <c r="I50" s="43">
        <f t="shared" si="7"/>
        <v>8.5793750000000006</v>
      </c>
      <c r="J50" s="43">
        <f t="shared" si="8"/>
        <v>0.35747395833333334</v>
      </c>
      <c r="K50" s="58"/>
      <c r="L50" s="55">
        <f t="shared" si="9"/>
        <v>0</v>
      </c>
    </row>
    <row r="51" spans="1:12" x14ac:dyDescent="0.35">
      <c r="A51" s="46" t="s">
        <v>70</v>
      </c>
      <c r="B51" s="46" t="s">
        <v>70</v>
      </c>
      <c r="C51" s="46" t="s">
        <v>70</v>
      </c>
      <c r="D51" s="59">
        <v>24</v>
      </c>
      <c r="E51" s="48">
        <v>9.25</v>
      </c>
      <c r="F51" s="48">
        <v>12.75</v>
      </c>
      <c r="G51" s="48">
        <f t="shared" si="5"/>
        <v>9.25</v>
      </c>
      <c r="H51" s="48">
        <f t="shared" si="6"/>
        <v>10.891875000000001</v>
      </c>
      <c r="I51" s="48">
        <f t="shared" si="7"/>
        <v>8.5793750000000006</v>
      </c>
      <c r="J51" s="48">
        <f t="shared" si="8"/>
        <v>0.35747395833333334</v>
      </c>
      <c r="K51" s="50"/>
      <c r="L51" s="51">
        <f t="shared" si="9"/>
        <v>0</v>
      </c>
    </row>
    <row r="52" spans="1:12" x14ac:dyDescent="0.35">
      <c r="A52" s="52" t="s">
        <v>71</v>
      </c>
      <c r="B52" s="52" t="s">
        <v>71</v>
      </c>
      <c r="C52" s="52" t="s">
        <v>71</v>
      </c>
      <c r="D52" s="56">
        <v>24</v>
      </c>
      <c r="E52" s="43">
        <v>9.25</v>
      </c>
      <c r="F52" s="43">
        <v>12.75</v>
      </c>
      <c r="G52" s="43">
        <f t="shared" si="5"/>
        <v>9.25</v>
      </c>
      <c r="H52" s="43">
        <f t="shared" si="6"/>
        <v>10.891875000000001</v>
      </c>
      <c r="I52" s="43">
        <f t="shared" si="7"/>
        <v>8.5793750000000006</v>
      </c>
      <c r="J52" s="43">
        <f t="shared" si="8"/>
        <v>0.35747395833333334</v>
      </c>
      <c r="K52" s="58"/>
      <c r="L52" s="55">
        <f t="shared" si="9"/>
        <v>0</v>
      </c>
    </row>
    <row r="53" spans="1:12" x14ac:dyDescent="0.35">
      <c r="A53" s="46" t="s">
        <v>72</v>
      </c>
      <c r="B53" s="46" t="s">
        <v>72</v>
      </c>
      <c r="C53" s="46" t="s">
        <v>72</v>
      </c>
      <c r="D53" s="59">
        <v>24</v>
      </c>
      <c r="E53" s="48">
        <v>9.25</v>
      </c>
      <c r="F53" s="48">
        <v>12.75</v>
      </c>
      <c r="G53" s="48">
        <f t="shared" si="5"/>
        <v>9.25</v>
      </c>
      <c r="H53" s="48">
        <f t="shared" si="6"/>
        <v>10.891875000000001</v>
      </c>
      <c r="I53" s="48">
        <f t="shared" si="7"/>
        <v>8.5793750000000006</v>
      </c>
      <c r="J53" s="48">
        <f t="shared" si="8"/>
        <v>0.35747395833333334</v>
      </c>
      <c r="K53" s="50"/>
      <c r="L53" s="51">
        <f t="shared" si="9"/>
        <v>0</v>
      </c>
    </row>
    <row r="54" spans="1:12" x14ac:dyDescent="0.35">
      <c r="A54" s="52" t="s">
        <v>73</v>
      </c>
      <c r="B54" s="52" t="s">
        <v>73</v>
      </c>
      <c r="C54" s="52" t="s">
        <v>73</v>
      </c>
      <c r="D54" s="56">
        <v>24</v>
      </c>
      <c r="E54" s="43">
        <v>9.25</v>
      </c>
      <c r="F54" s="43">
        <v>12.75</v>
      </c>
      <c r="G54" s="43">
        <f t="shared" si="5"/>
        <v>9.25</v>
      </c>
      <c r="H54" s="43">
        <f t="shared" si="6"/>
        <v>10.891875000000001</v>
      </c>
      <c r="I54" s="43">
        <f t="shared" si="7"/>
        <v>8.5793750000000006</v>
      </c>
      <c r="J54" s="43">
        <f t="shared" si="8"/>
        <v>0.35747395833333334</v>
      </c>
      <c r="K54" s="58"/>
      <c r="L54" s="55">
        <f t="shared" si="9"/>
        <v>0</v>
      </c>
    </row>
    <row r="55" spans="1:12" x14ac:dyDescent="0.35">
      <c r="A55" s="46" t="s">
        <v>74</v>
      </c>
      <c r="B55" s="46" t="s">
        <v>74</v>
      </c>
      <c r="C55" s="46" t="s">
        <v>74</v>
      </c>
      <c r="D55" s="59">
        <v>24</v>
      </c>
      <c r="E55" s="48">
        <v>9.25</v>
      </c>
      <c r="F55" s="48">
        <v>12.75</v>
      </c>
      <c r="G55" s="48">
        <f t="shared" si="5"/>
        <v>9.25</v>
      </c>
      <c r="H55" s="48">
        <f t="shared" si="6"/>
        <v>10.891875000000001</v>
      </c>
      <c r="I55" s="48">
        <f t="shared" si="7"/>
        <v>8.5793750000000006</v>
      </c>
      <c r="J55" s="48">
        <f t="shared" si="8"/>
        <v>0.35747395833333334</v>
      </c>
      <c r="K55" s="50"/>
      <c r="L55" s="51">
        <f t="shared" si="9"/>
        <v>0</v>
      </c>
    </row>
    <row r="56" spans="1:12" x14ac:dyDescent="0.35">
      <c r="A56" s="52" t="s">
        <v>75</v>
      </c>
      <c r="B56" s="52" t="s">
        <v>75</v>
      </c>
      <c r="C56" s="52" t="s">
        <v>75</v>
      </c>
      <c r="D56" s="56">
        <v>24</v>
      </c>
      <c r="E56" s="43">
        <v>9.25</v>
      </c>
      <c r="F56" s="43">
        <v>12.75</v>
      </c>
      <c r="G56" s="43">
        <f t="shared" si="5"/>
        <v>9.25</v>
      </c>
      <c r="H56" s="43">
        <f t="shared" si="6"/>
        <v>10.891875000000001</v>
      </c>
      <c r="I56" s="43">
        <f t="shared" si="7"/>
        <v>8.5793750000000006</v>
      </c>
      <c r="J56" s="43">
        <f t="shared" si="8"/>
        <v>0.35747395833333334</v>
      </c>
      <c r="K56" s="58"/>
      <c r="L56" s="55">
        <f t="shared" si="9"/>
        <v>0</v>
      </c>
    </row>
    <row r="57" spans="1:12" x14ac:dyDescent="0.35">
      <c r="A57" s="46" t="s">
        <v>76</v>
      </c>
      <c r="B57" s="46" t="s">
        <v>76</v>
      </c>
      <c r="C57" s="46" t="s">
        <v>76</v>
      </c>
      <c r="D57" s="59">
        <v>24</v>
      </c>
      <c r="E57" s="48">
        <v>9.25</v>
      </c>
      <c r="F57" s="48">
        <v>12.75</v>
      </c>
      <c r="G57" s="48">
        <f t="shared" si="5"/>
        <v>9.25</v>
      </c>
      <c r="H57" s="48">
        <f t="shared" si="6"/>
        <v>10.891875000000001</v>
      </c>
      <c r="I57" s="48">
        <f t="shared" si="7"/>
        <v>8.5793750000000006</v>
      </c>
      <c r="J57" s="48">
        <f t="shared" si="8"/>
        <v>0.35747395833333334</v>
      </c>
      <c r="K57" s="50"/>
      <c r="L57" s="51">
        <f t="shared" si="9"/>
        <v>0</v>
      </c>
    </row>
    <row r="58" spans="1:12" x14ac:dyDescent="0.35">
      <c r="A58" s="52" t="s">
        <v>77</v>
      </c>
      <c r="B58" s="52" t="s">
        <v>77</v>
      </c>
      <c r="C58" s="52" t="s">
        <v>77</v>
      </c>
      <c r="D58" s="56">
        <v>24</v>
      </c>
      <c r="E58" s="43">
        <v>9.25</v>
      </c>
      <c r="F58" s="43">
        <v>12.75</v>
      </c>
      <c r="G58" s="43">
        <f t="shared" si="5"/>
        <v>9.25</v>
      </c>
      <c r="H58" s="43">
        <f t="shared" si="6"/>
        <v>10.891875000000001</v>
      </c>
      <c r="I58" s="43">
        <f t="shared" si="7"/>
        <v>8.5793750000000006</v>
      </c>
      <c r="J58" s="43">
        <f t="shared" si="8"/>
        <v>0.35747395833333334</v>
      </c>
      <c r="K58" s="58"/>
      <c r="L58" s="55">
        <f t="shared" si="9"/>
        <v>0</v>
      </c>
    </row>
    <row r="59" spans="1:12" x14ac:dyDescent="0.35">
      <c r="A59" s="46" t="s">
        <v>78</v>
      </c>
      <c r="B59" s="46" t="s">
        <v>78</v>
      </c>
      <c r="C59" s="46" t="s">
        <v>78</v>
      </c>
      <c r="D59" s="59">
        <v>24</v>
      </c>
      <c r="E59" s="48">
        <v>9.25</v>
      </c>
      <c r="F59" s="48">
        <v>12.75</v>
      </c>
      <c r="G59" s="48">
        <f t="shared" si="5"/>
        <v>9.25</v>
      </c>
      <c r="H59" s="48">
        <f t="shared" si="6"/>
        <v>10.891875000000001</v>
      </c>
      <c r="I59" s="48">
        <f t="shared" si="7"/>
        <v>8.5793750000000006</v>
      </c>
      <c r="J59" s="48">
        <f t="shared" si="8"/>
        <v>0.35747395833333334</v>
      </c>
      <c r="K59" s="50"/>
      <c r="L59" s="51">
        <f t="shared" si="9"/>
        <v>0</v>
      </c>
    </row>
    <row r="60" spans="1:12" x14ac:dyDescent="0.35">
      <c r="A60" s="52" t="s">
        <v>79</v>
      </c>
      <c r="B60" s="52" t="s">
        <v>79</v>
      </c>
      <c r="C60" s="52" t="s">
        <v>79</v>
      </c>
      <c r="D60" s="56">
        <v>24</v>
      </c>
      <c r="E60" s="43">
        <v>9.25</v>
      </c>
      <c r="F60" s="43">
        <v>12.75</v>
      </c>
      <c r="G60" s="43">
        <f t="shared" si="5"/>
        <v>9.25</v>
      </c>
      <c r="H60" s="43">
        <f t="shared" si="6"/>
        <v>10.891875000000001</v>
      </c>
      <c r="I60" s="43">
        <f t="shared" si="7"/>
        <v>8.5793750000000006</v>
      </c>
      <c r="J60" s="43">
        <f t="shared" si="8"/>
        <v>0.35747395833333334</v>
      </c>
      <c r="K60" s="58"/>
      <c r="L60" s="55">
        <f t="shared" si="9"/>
        <v>0</v>
      </c>
    </row>
    <row r="61" spans="1:12" x14ac:dyDescent="0.35">
      <c r="A61" s="46" t="s">
        <v>80</v>
      </c>
      <c r="B61" s="46" t="s">
        <v>80</v>
      </c>
      <c r="C61" s="46" t="s">
        <v>80</v>
      </c>
      <c r="D61" s="59">
        <v>24</v>
      </c>
      <c r="E61" s="48">
        <v>9.25</v>
      </c>
      <c r="F61" s="48">
        <v>12.75</v>
      </c>
      <c r="G61" s="48">
        <f t="shared" si="5"/>
        <v>9.25</v>
      </c>
      <c r="H61" s="48">
        <f t="shared" si="6"/>
        <v>10.891875000000001</v>
      </c>
      <c r="I61" s="48">
        <f t="shared" si="7"/>
        <v>8.5793750000000006</v>
      </c>
      <c r="J61" s="48">
        <f t="shared" si="8"/>
        <v>0.35747395833333334</v>
      </c>
      <c r="K61" s="50"/>
      <c r="L61" s="51">
        <f t="shared" si="9"/>
        <v>0</v>
      </c>
    </row>
    <row r="62" spans="1:12" x14ac:dyDescent="0.35">
      <c r="A62" s="52" t="s">
        <v>81</v>
      </c>
      <c r="B62" s="52" t="s">
        <v>81</v>
      </c>
      <c r="C62" s="52" t="s">
        <v>81</v>
      </c>
      <c r="D62" s="56">
        <v>24</v>
      </c>
      <c r="E62" s="43">
        <v>9.25</v>
      </c>
      <c r="F62" s="43">
        <v>12.75</v>
      </c>
      <c r="G62" s="43">
        <f t="shared" si="5"/>
        <v>9.25</v>
      </c>
      <c r="H62" s="43">
        <f t="shared" si="6"/>
        <v>10.891875000000001</v>
      </c>
      <c r="I62" s="43">
        <f t="shared" si="7"/>
        <v>8.5793750000000006</v>
      </c>
      <c r="J62" s="43">
        <f t="shared" si="8"/>
        <v>0.35747395833333334</v>
      </c>
      <c r="K62" s="58"/>
      <c r="L62" s="55">
        <f t="shared" si="9"/>
        <v>0</v>
      </c>
    </row>
    <row r="63" spans="1:12" x14ac:dyDescent="0.35">
      <c r="A63" s="46" t="s">
        <v>82</v>
      </c>
      <c r="B63" s="46" t="s">
        <v>82</v>
      </c>
      <c r="C63" s="46" t="s">
        <v>82</v>
      </c>
      <c r="D63" s="59">
        <v>24</v>
      </c>
      <c r="E63" s="48">
        <v>9.25</v>
      </c>
      <c r="F63" s="48">
        <v>12.75</v>
      </c>
      <c r="G63" s="48">
        <f t="shared" si="5"/>
        <v>9.25</v>
      </c>
      <c r="H63" s="48">
        <f t="shared" si="6"/>
        <v>10.891875000000001</v>
      </c>
      <c r="I63" s="48">
        <f t="shared" si="7"/>
        <v>8.5793750000000006</v>
      </c>
      <c r="J63" s="48">
        <f t="shared" si="8"/>
        <v>0.35747395833333334</v>
      </c>
      <c r="K63" s="50"/>
      <c r="L63" s="51">
        <f t="shared" si="9"/>
        <v>0</v>
      </c>
    </row>
    <row r="64" spans="1:12" x14ac:dyDescent="0.35">
      <c r="A64" s="52" t="s">
        <v>83</v>
      </c>
      <c r="B64" s="52" t="s">
        <v>83</v>
      </c>
      <c r="C64" s="52" t="s">
        <v>83</v>
      </c>
      <c r="D64" s="56">
        <v>24</v>
      </c>
      <c r="E64" s="43">
        <v>9.25</v>
      </c>
      <c r="F64" s="43">
        <v>12.75</v>
      </c>
      <c r="G64" s="43">
        <f t="shared" ref="G64:G95" si="10">IF($D$5="Canada",F64,E64)</f>
        <v>9.25</v>
      </c>
      <c r="H64" s="43">
        <f t="shared" si="6"/>
        <v>10.891875000000001</v>
      </c>
      <c r="I64" s="43">
        <f t="shared" ref="I64:I95" si="11">IF($D$6="yes",(H64-(G64*0.25)),(H64-(G64*0.2)))</f>
        <v>8.5793750000000006</v>
      </c>
      <c r="J64" s="43">
        <f t="shared" si="8"/>
        <v>0.35747395833333334</v>
      </c>
      <c r="K64" s="58"/>
      <c r="L64" s="55">
        <f t="shared" si="9"/>
        <v>0</v>
      </c>
    </row>
    <row r="65" spans="1:12" x14ac:dyDescent="0.35">
      <c r="A65" s="46" t="s">
        <v>84</v>
      </c>
      <c r="B65" s="46" t="s">
        <v>84</v>
      </c>
      <c r="C65" s="46" t="s">
        <v>84</v>
      </c>
      <c r="D65" s="59">
        <v>24</v>
      </c>
      <c r="E65" s="48">
        <v>9.25</v>
      </c>
      <c r="F65" s="48">
        <v>12.75</v>
      </c>
      <c r="G65" s="48">
        <f t="shared" si="10"/>
        <v>9.25</v>
      </c>
      <c r="H65" s="48">
        <f t="shared" si="6"/>
        <v>10.891875000000001</v>
      </c>
      <c r="I65" s="48">
        <f t="shared" si="11"/>
        <v>8.5793750000000006</v>
      </c>
      <c r="J65" s="48">
        <f t="shared" si="8"/>
        <v>0.35747395833333334</v>
      </c>
      <c r="K65" s="50"/>
      <c r="L65" s="51">
        <f t="shared" si="9"/>
        <v>0</v>
      </c>
    </row>
    <row r="66" spans="1:12" x14ac:dyDescent="0.35">
      <c r="A66" s="52" t="s">
        <v>85</v>
      </c>
      <c r="B66" s="52" t="s">
        <v>85</v>
      </c>
      <c r="C66" s="52" t="s">
        <v>85</v>
      </c>
      <c r="D66" s="56">
        <v>24</v>
      </c>
      <c r="E66" s="43">
        <v>9.25</v>
      </c>
      <c r="F66" s="43">
        <v>12.75</v>
      </c>
      <c r="G66" s="43">
        <f t="shared" si="10"/>
        <v>9.25</v>
      </c>
      <c r="H66" s="43">
        <f t="shared" si="6"/>
        <v>10.891875000000001</v>
      </c>
      <c r="I66" s="43">
        <f t="shared" si="11"/>
        <v>8.5793750000000006</v>
      </c>
      <c r="J66" s="43">
        <f t="shared" si="8"/>
        <v>0.35747395833333334</v>
      </c>
      <c r="K66" s="58"/>
      <c r="L66" s="55">
        <f t="shared" si="9"/>
        <v>0</v>
      </c>
    </row>
    <row r="67" spans="1:12" x14ac:dyDescent="0.35">
      <c r="A67" s="46" t="s">
        <v>86</v>
      </c>
      <c r="B67" s="46" t="s">
        <v>86</v>
      </c>
      <c r="C67" s="46" t="s">
        <v>86</v>
      </c>
      <c r="D67" s="59">
        <v>24</v>
      </c>
      <c r="E67" s="48">
        <v>9.25</v>
      </c>
      <c r="F67" s="48">
        <v>12.75</v>
      </c>
      <c r="G67" s="48">
        <f t="shared" si="10"/>
        <v>9.25</v>
      </c>
      <c r="H67" s="48">
        <f t="shared" si="6"/>
        <v>10.891875000000001</v>
      </c>
      <c r="I67" s="48">
        <f t="shared" si="11"/>
        <v>8.5793750000000006</v>
      </c>
      <c r="J67" s="48">
        <f t="shared" si="8"/>
        <v>0.35747395833333334</v>
      </c>
      <c r="K67" s="50"/>
      <c r="L67" s="51">
        <f t="shared" si="9"/>
        <v>0</v>
      </c>
    </row>
    <row r="68" spans="1:12" x14ac:dyDescent="0.35">
      <c r="A68" s="52" t="s">
        <v>87</v>
      </c>
      <c r="B68" s="52" t="s">
        <v>87</v>
      </c>
      <c r="C68" s="52" t="s">
        <v>87</v>
      </c>
      <c r="D68" s="56">
        <v>24</v>
      </c>
      <c r="E68" s="43">
        <v>9.25</v>
      </c>
      <c r="F68" s="43">
        <v>12.75</v>
      </c>
      <c r="G68" s="43">
        <f t="shared" si="10"/>
        <v>9.25</v>
      </c>
      <c r="H68" s="43">
        <f t="shared" si="6"/>
        <v>10.891875000000001</v>
      </c>
      <c r="I68" s="43">
        <f t="shared" si="11"/>
        <v>8.5793750000000006</v>
      </c>
      <c r="J68" s="43">
        <f t="shared" si="8"/>
        <v>0.35747395833333334</v>
      </c>
      <c r="K68" s="58"/>
      <c r="L68" s="55">
        <f t="shared" si="9"/>
        <v>0</v>
      </c>
    </row>
    <row r="69" spans="1:12" x14ac:dyDescent="0.35">
      <c r="A69" s="46" t="s">
        <v>88</v>
      </c>
      <c r="B69" s="46" t="s">
        <v>88</v>
      </c>
      <c r="C69" s="46" t="s">
        <v>88</v>
      </c>
      <c r="D69" s="59">
        <v>24</v>
      </c>
      <c r="E69" s="48">
        <v>9.25</v>
      </c>
      <c r="F69" s="48">
        <v>12.75</v>
      </c>
      <c r="G69" s="48">
        <f t="shared" si="10"/>
        <v>9.25</v>
      </c>
      <c r="H69" s="48">
        <f t="shared" si="6"/>
        <v>10.891875000000001</v>
      </c>
      <c r="I69" s="48">
        <f t="shared" si="11"/>
        <v>8.5793750000000006</v>
      </c>
      <c r="J69" s="48">
        <f t="shared" si="8"/>
        <v>0.35747395833333334</v>
      </c>
      <c r="K69" s="50"/>
      <c r="L69" s="51">
        <f t="shared" si="9"/>
        <v>0</v>
      </c>
    </row>
    <row r="70" spans="1:12" x14ac:dyDescent="0.35">
      <c r="A70" s="52" t="s">
        <v>89</v>
      </c>
      <c r="B70" s="52" t="s">
        <v>89</v>
      </c>
      <c r="C70" s="52" t="s">
        <v>89</v>
      </c>
      <c r="D70" s="56">
        <v>24</v>
      </c>
      <c r="E70" s="43">
        <v>9.25</v>
      </c>
      <c r="F70" s="43">
        <v>12.75</v>
      </c>
      <c r="G70" s="43">
        <f t="shared" si="10"/>
        <v>9.25</v>
      </c>
      <c r="H70" s="43">
        <f t="shared" si="6"/>
        <v>10.891875000000001</v>
      </c>
      <c r="I70" s="43">
        <f t="shared" si="11"/>
        <v>8.5793750000000006</v>
      </c>
      <c r="J70" s="43">
        <f t="shared" si="8"/>
        <v>0.35747395833333334</v>
      </c>
      <c r="K70" s="58"/>
      <c r="L70" s="55">
        <f t="shared" si="9"/>
        <v>0</v>
      </c>
    </row>
    <row r="71" spans="1:12" x14ac:dyDescent="0.35">
      <c r="A71" s="46" t="s">
        <v>90</v>
      </c>
      <c r="B71" s="46" t="s">
        <v>90</v>
      </c>
      <c r="C71" s="46" t="s">
        <v>90</v>
      </c>
      <c r="D71" s="59">
        <v>24</v>
      </c>
      <c r="E71" s="48">
        <v>9.25</v>
      </c>
      <c r="F71" s="48">
        <v>12.75</v>
      </c>
      <c r="G71" s="48">
        <f t="shared" si="10"/>
        <v>9.25</v>
      </c>
      <c r="H71" s="48">
        <f t="shared" si="6"/>
        <v>10.891875000000001</v>
      </c>
      <c r="I71" s="48">
        <f t="shared" si="11"/>
        <v>8.5793750000000006</v>
      </c>
      <c r="J71" s="48">
        <f t="shared" si="8"/>
        <v>0.35747395833333334</v>
      </c>
      <c r="K71" s="50"/>
      <c r="L71" s="51">
        <f t="shared" si="9"/>
        <v>0</v>
      </c>
    </row>
    <row r="72" spans="1:12" x14ac:dyDescent="0.35">
      <c r="A72" s="52" t="s">
        <v>91</v>
      </c>
      <c r="B72" s="52" t="s">
        <v>91</v>
      </c>
      <c r="C72" s="52" t="s">
        <v>91</v>
      </c>
      <c r="D72" s="56">
        <v>24</v>
      </c>
      <c r="E72" s="43">
        <v>9.25</v>
      </c>
      <c r="F72" s="43">
        <v>12.75</v>
      </c>
      <c r="G72" s="43">
        <f t="shared" si="10"/>
        <v>9.25</v>
      </c>
      <c r="H72" s="43">
        <f t="shared" si="6"/>
        <v>10.891875000000001</v>
      </c>
      <c r="I72" s="43">
        <f t="shared" si="11"/>
        <v>8.5793750000000006</v>
      </c>
      <c r="J72" s="43">
        <f t="shared" si="8"/>
        <v>0.35747395833333334</v>
      </c>
      <c r="K72" s="58"/>
      <c r="L72" s="55">
        <f t="shared" si="9"/>
        <v>0</v>
      </c>
    </row>
    <row r="73" spans="1:12" x14ac:dyDescent="0.35">
      <c r="A73" s="46" t="s">
        <v>92</v>
      </c>
      <c r="B73" s="46" t="s">
        <v>92</v>
      </c>
      <c r="C73" s="46" t="s">
        <v>92</v>
      </c>
      <c r="D73" s="59">
        <v>24</v>
      </c>
      <c r="E73" s="48">
        <v>9.25</v>
      </c>
      <c r="F73" s="48">
        <v>12.75</v>
      </c>
      <c r="G73" s="48">
        <f t="shared" si="10"/>
        <v>9.25</v>
      </c>
      <c r="H73" s="48">
        <f t="shared" si="6"/>
        <v>10.891875000000001</v>
      </c>
      <c r="I73" s="48">
        <f t="shared" si="11"/>
        <v>8.5793750000000006</v>
      </c>
      <c r="J73" s="48">
        <f t="shared" si="8"/>
        <v>0.35747395833333334</v>
      </c>
      <c r="K73" s="50"/>
      <c r="L73" s="51">
        <f t="shared" si="9"/>
        <v>0</v>
      </c>
    </row>
    <row r="74" spans="1:12" x14ac:dyDescent="0.35">
      <c r="A74" s="52" t="s">
        <v>93</v>
      </c>
      <c r="B74" s="52" t="s">
        <v>93</v>
      </c>
      <c r="C74" s="52" t="s">
        <v>93</v>
      </c>
      <c r="D74" s="56">
        <v>24</v>
      </c>
      <c r="E74" s="43">
        <v>9.25</v>
      </c>
      <c r="F74" s="43">
        <v>12.75</v>
      </c>
      <c r="G74" s="43">
        <f t="shared" si="10"/>
        <v>9.25</v>
      </c>
      <c r="H74" s="43">
        <f t="shared" si="6"/>
        <v>10.891875000000001</v>
      </c>
      <c r="I74" s="43">
        <f t="shared" si="11"/>
        <v>8.5793750000000006</v>
      </c>
      <c r="J74" s="43">
        <f t="shared" si="8"/>
        <v>0.35747395833333334</v>
      </c>
      <c r="K74" s="58"/>
      <c r="L74" s="55">
        <f t="shared" si="9"/>
        <v>0</v>
      </c>
    </row>
    <row r="75" spans="1:12" x14ac:dyDescent="0.35">
      <c r="A75" s="46" t="s">
        <v>94</v>
      </c>
      <c r="B75" s="46" t="s">
        <v>94</v>
      </c>
      <c r="C75" s="46" t="s">
        <v>94</v>
      </c>
      <c r="D75" s="59">
        <v>24</v>
      </c>
      <c r="E75" s="48">
        <v>9.25</v>
      </c>
      <c r="F75" s="48">
        <v>12.75</v>
      </c>
      <c r="G75" s="48">
        <f t="shared" si="10"/>
        <v>9.25</v>
      </c>
      <c r="H75" s="48">
        <f t="shared" si="6"/>
        <v>10.891875000000001</v>
      </c>
      <c r="I75" s="48">
        <f t="shared" si="11"/>
        <v>8.5793750000000006</v>
      </c>
      <c r="J75" s="48">
        <f t="shared" si="8"/>
        <v>0.35747395833333334</v>
      </c>
      <c r="K75" s="50"/>
      <c r="L75" s="51">
        <f t="shared" si="9"/>
        <v>0</v>
      </c>
    </row>
    <row r="76" spans="1:12" x14ac:dyDescent="0.35">
      <c r="A76" s="52" t="s">
        <v>95</v>
      </c>
      <c r="B76" s="52" t="s">
        <v>95</v>
      </c>
      <c r="C76" s="52" t="s">
        <v>95</v>
      </c>
      <c r="D76" s="56">
        <v>24</v>
      </c>
      <c r="E76" s="43">
        <v>9.25</v>
      </c>
      <c r="F76" s="43">
        <v>12.75</v>
      </c>
      <c r="G76" s="43">
        <f t="shared" si="10"/>
        <v>9.25</v>
      </c>
      <c r="H76" s="43">
        <f t="shared" si="6"/>
        <v>10.891875000000001</v>
      </c>
      <c r="I76" s="43">
        <f t="shared" si="11"/>
        <v>8.5793750000000006</v>
      </c>
      <c r="J76" s="43">
        <f t="shared" si="8"/>
        <v>0.35747395833333334</v>
      </c>
      <c r="K76" s="58"/>
      <c r="L76" s="55">
        <f t="shared" si="9"/>
        <v>0</v>
      </c>
    </row>
    <row r="77" spans="1:12" x14ac:dyDescent="0.35">
      <c r="A77" s="46" t="s">
        <v>96</v>
      </c>
      <c r="B77" s="46" t="s">
        <v>96</v>
      </c>
      <c r="C77" s="46" t="s">
        <v>96</v>
      </c>
      <c r="D77" s="59">
        <v>24</v>
      </c>
      <c r="E77" s="48">
        <v>9.25</v>
      </c>
      <c r="F77" s="48">
        <v>12.75</v>
      </c>
      <c r="G77" s="48">
        <f t="shared" si="10"/>
        <v>9.25</v>
      </c>
      <c r="H77" s="48">
        <f t="shared" si="6"/>
        <v>10.891875000000001</v>
      </c>
      <c r="I77" s="48">
        <f t="shared" si="11"/>
        <v>8.5793750000000006</v>
      </c>
      <c r="J77" s="48">
        <f t="shared" si="8"/>
        <v>0.35747395833333334</v>
      </c>
      <c r="K77" s="50"/>
      <c r="L77" s="51">
        <f t="shared" si="9"/>
        <v>0</v>
      </c>
    </row>
    <row r="78" spans="1:12" x14ac:dyDescent="0.35">
      <c r="A78" s="52" t="s">
        <v>97</v>
      </c>
      <c r="B78" s="52" t="s">
        <v>97</v>
      </c>
      <c r="C78" s="52" t="s">
        <v>97</v>
      </c>
      <c r="D78" s="56">
        <v>24</v>
      </c>
      <c r="E78" s="43">
        <v>9.25</v>
      </c>
      <c r="F78" s="43">
        <v>12.75</v>
      </c>
      <c r="G78" s="43">
        <f t="shared" si="10"/>
        <v>9.25</v>
      </c>
      <c r="H78" s="43">
        <f t="shared" si="6"/>
        <v>10.891875000000001</v>
      </c>
      <c r="I78" s="43">
        <f t="shared" si="11"/>
        <v>8.5793750000000006</v>
      </c>
      <c r="J78" s="43">
        <f t="shared" si="8"/>
        <v>0.35747395833333334</v>
      </c>
      <c r="K78" s="58"/>
      <c r="L78" s="55">
        <f t="shared" si="9"/>
        <v>0</v>
      </c>
    </row>
    <row r="79" spans="1:12" x14ac:dyDescent="0.35">
      <c r="A79" s="46" t="s">
        <v>98</v>
      </c>
      <c r="B79" s="46" t="s">
        <v>98</v>
      </c>
      <c r="C79" s="46" t="s">
        <v>98</v>
      </c>
      <c r="D79" s="59">
        <v>24</v>
      </c>
      <c r="E79" s="48">
        <v>9.25</v>
      </c>
      <c r="F79" s="48">
        <v>12.75</v>
      </c>
      <c r="G79" s="48">
        <f t="shared" si="10"/>
        <v>9.25</v>
      </c>
      <c r="H79" s="48">
        <f t="shared" si="6"/>
        <v>10.891875000000001</v>
      </c>
      <c r="I79" s="48">
        <f t="shared" si="11"/>
        <v>8.5793750000000006</v>
      </c>
      <c r="J79" s="48">
        <f t="shared" si="8"/>
        <v>0.35747395833333334</v>
      </c>
      <c r="K79" s="50"/>
      <c r="L79" s="51">
        <f t="shared" si="9"/>
        <v>0</v>
      </c>
    </row>
    <row r="80" spans="1:12" x14ac:dyDescent="0.35">
      <c r="A80" s="52" t="s">
        <v>99</v>
      </c>
      <c r="B80" s="52" t="s">
        <v>99</v>
      </c>
      <c r="C80" s="52" t="s">
        <v>99</v>
      </c>
      <c r="D80" s="56">
        <v>24</v>
      </c>
      <c r="E80" s="43">
        <v>9.25</v>
      </c>
      <c r="F80" s="43">
        <v>12.75</v>
      </c>
      <c r="G80" s="43">
        <f t="shared" si="10"/>
        <v>9.25</v>
      </c>
      <c r="H80" s="43">
        <f t="shared" si="6"/>
        <v>10.891875000000001</v>
      </c>
      <c r="I80" s="43">
        <f t="shared" si="11"/>
        <v>8.5793750000000006</v>
      </c>
      <c r="J80" s="43">
        <f t="shared" si="8"/>
        <v>0.35747395833333334</v>
      </c>
      <c r="K80" s="58"/>
      <c r="L80" s="55">
        <f t="shared" si="9"/>
        <v>0</v>
      </c>
    </row>
    <row r="81" spans="1:12" x14ac:dyDescent="0.35">
      <c r="A81" s="46" t="s">
        <v>100</v>
      </c>
      <c r="B81" s="46" t="s">
        <v>100</v>
      </c>
      <c r="C81" s="46" t="s">
        <v>100</v>
      </c>
      <c r="D81" s="59">
        <v>24</v>
      </c>
      <c r="E81" s="48">
        <v>9.25</v>
      </c>
      <c r="F81" s="48">
        <v>12.75</v>
      </c>
      <c r="G81" s="48">
        <f t="shared" si="10"/>
        <v>9.25</v>
      </c>
      <c r="H81" s="48">
        <f t="shared" si="6"/>
        <v>10.891875000000001</v>
      </c>
      <c r="I81" s="48">
        <f t="shared" si="11"/>
        <v>8.5793750000000006</v>
      </c>
      <c r="J81" s="48">
        <f t="shared" si="8"/>
        <v>0.35747395833333334</v>
      </c>
      <c r="K81" s="50"/>
      <c r="L81" s="51">
        <f t="shared" si="9"/>
        <v>0</v>
      </c>
    </row>
    <row r="82" spans="1:12" x14ac:dyDescent="0.35">
      <c r="A82" s="52" t="s">
        <v>101</v>
      </c>
      <c r="B82" s="52" t="s">
        <v>101</v>
      </c>
      <c r="C82" s="52" t="s">
        <v>101</v>
      </c>
      <c r="D82" s="56">
        <v>40</v>
      </c>
      <c r="E82" s="43">
        <v>9.25</v>
      </c>
      <c r="F82" s="43">
        <v>12.75</v>
      </c>
      <c r="G82" s="43">
        <f t="shared" si="10"/>
        <v>9.25</v>
      </c>
      <c r="H82" s="43">
        <f t="shared" si="6"/>
        <v>10.891875000000001</v>
      </c>
      <c r="I82" s="43">
        <f t="shared" si="11"/>
        <v>8.5793750000000006</v>
      </c>
      <c r="J82" s="43">
        <f t="shared" si="8"/>
        <v>0.214484375</v>
      </c>
      <c r="K82" s="58"/>
      <c r="L82" s="55">
        <f t="shared" si="9"/>
        <v>0</v>
      </c>
    </row>
    <row r="83" spans="1:12" x14ac:dyDescent="0.35">
      <c r="A83" s="46" t="s">
        <v>102</v>
      </c>
      <c r="B83" s="46" t="s">
        <v>102</v>
      </c>
      <c r="C83" s="46" t="s">
        <v>102</v>
      </c>
      <c r="D83" s="47">
        <v>24</v>
      </c>
      <c r="E83" s="48">
        <v>8.75</v>
      </c>
      <c r="F83" s="48">
        <v>12</v>
      </c>
      <c r="G83" s="48">
        <f t="shared" si="10"/>
        <v>8.75</v>
      </c>
      <c r="H83" s="48">
        <f t="shared" si="6"/>
        <v>10.303125</v>
      </c>
      <c r="I83" s="48">
        <f t="shared" si="11"/>
        <v>8.1156249999999996</v>
      </c>
      <c r="J83" s="48">
        <f t="shared" si="8"/>
        <v>0.33815104166666665</v>
      </c>
      <c r="K83" s="50"/>
      <c r="L83" s="51">
        <f t="shared" si="9"/>
        <v>0</v>
      </c>
    </row>
    <row r="84" spans="1:12" x14ac:dyDescent="0.35">
      <c r="A84" s="52" t="s">
        <v>103</v>
      </c>
      <c r="B84" s="52" t="s">
        <v>103</v>
      </c>
      <c r="C84" s="52" t="s">
        <v>103</v>
      </c>
      <c r="D84" s="53">
        <v>40</v>
      </c>
      <c r="E84" s="43">
        <v>9.25</v>
      </c>
      <c r="F84" s="43">
        <v>12.75</v>
      </c>
      <c r="G84" s="43">
        <f t="shared" si="10"/>
        <v>9.25</v>
      </c>
      <c r="H84" s="43">
        <f t="shared" si="6"/>
        <v>10.891875000000001</v>
      </c>
      <c r="I84" s="43">
        <f t="shared" si="11"/>
        <v>8.5793750000000006</v>
      </c>
      <c r="J84" s="43">
        <f t="shared" si="8"/>
        <v>0.214484375</v>
      </c>
      <c r="K84" s="60"/>
      <c r="L84" s="61">
        <f t="shared" si="9"/>
        <v>0</v>
      </c>
    </row>
    <row r="85" spans="1:12" x14ac:dyDescent="0.35">
      <c r="A85" s="46" t="s">
        <v>104</v>
      </c>
      <c r="B85" s="46" t="s">
        <v>104</v>
      </c>
      <c r="C85" s="46" t="s">
        <v>104</v>
      </c>
      <c r="D85" s="47">
        <v>24</v>
      </c>
      <c r="E85" s="48">
        <v>9.25</v>
      </c>
      <c r="F85" s="48">
        <v>12.75</v>
      </c>
      <c r="G85" s="48">
        <f t="shared" si="10"/>
        <v>9.25</v>
      </c>
      <c r="H85" s="48">
        <f t="shared" si="6"/>
        <v>10.891875000000001</v>
      </c>
      <c r="I85" s="48">
        <f t="shared" si="11"/>
        <v>8.5793750000000006</v>
      </c>
      <c r="J85" s="48">
        <f t="shared" si="8"/>
        <v>0.35747395833333334</v>
      </c>
      <c r="K85" s="50"/>
      <c r="L85" s="51">
        <f t="shared" si="9"/>
        <v>0</v>
      </c>
    </row>
    <row r="86" spans="1:12" x14ac:dyDescent="0.35">
      <c r="A86" s="52" t="s">
        <v>105</v>
      </c>
      <c r="B86" s="52" t="s">
        <v>105</v>
      </c>
      <c r="C86" s="52" t="s">
        <v>105</v>
      </c>
      <c r="D86" s="53">
        <v>20</v>
      </c>
      <c r="E86" s="43">
        <v>9.5</v>
      </c>
      <c r="F86" s="43">
        <v>13</v>
      </c>
      <c r="G86" s="43">
        <f t="shared" si="10"/>
        <v>9.5</v>
      </c>
      <c r="H86" s="43">
        <f t="shared" si="6"/>
        <v>11.186250000000001</v>
      </c>
      <c r="I86" s="43">
        <f t="shared" si="11"/>
        <v>8.8112500000000011</v>
      </c>
      <c r="J86" s="43">
        <f t="shared" si="8"/>
        <v>0.44056250000000008</v>
      </c>
      <c r="K86" s="60"/>
      <c r="L86" s="61">
        <f t="shared" si="9"/>
        <v>0</v>
      </c>
    </row>
    <row r="87" spans="1:12" x14ac:dyDescent="0.35">
      <c r="A87" s="46" t="s">
        <v>106</v>
      </c>
      <c r="B87" s="46" t="s">
        <v>106</v>
      </c>
      <c r="C87" s="46" t="s">
        <v>106</v>
      </c>
      <c r="D87" s="47">
        <v>20</v>
      </c>
      <c r="E87" s="48">
        <v>9.5</v>
      </c>
      <c r="F87" s="48">
        <v>13</v>
      </c>
      <c r="G87" s="48">
        <f t="shared" si="10"/>
        <v>9.5</v>
      </c>
      <c r="H87" s="48">
        <f t="shared" si="6"/>
        <v>11.186250000000001</v>
      </c>
      <c r="I87" s="48">
        <f t="shared" si="11"/>
        <v>8.8112500000000011</v>
      </c>
      <c r="J87" s="48">
        <f t="shared" si="8"/>
        <v>0.44056250000000008</v>
      </c>
      <c r="K87" s="50"/>
      <c r="L87" s="51">
        <f t="shared" si="9"/>
        <v>0</v>
      </c>
    </row>
    <row r="88" spans="1:12" x14ac:dyDescent="0.35">
      <c r="A88" s="52" t="s">
        <v>107</v>
      </c>
      <c r="B88" s="52" t="s">
        <v>107</v>
      </c>
      <c r="C88" s="52" t="s">
        <v>107</v>
      </c>
      <c r="D88" s="53">
        <v>20</v>
      </c>
      <c r="E88" s="43">
        <v>9.5</v>
      </c>
      <c r="F88" s="43">
        <v>13</v>
      </c>
      <c r="G88" s="43">
        <f t="shared" si="10"/>
        <v>9.5</v>
      </c>
      <c r="H88" s="43">
        <f t="shared" si="6"/>
        <v>11.186250000000001</v>
      </c>
      <c r="I88" s="43">
        <f t="shared" si="11"/>
        <v>8.8112500000000011</v>
      </c>
      <c r="J88" s="43">
        <f t="shared" si="8"/>
        <v>0.44056250000000008</v>
      </c>
      <c r="K88" s="60"/>
      <c r="L88" s="61">
        <f t="shared" si="9"/>
        <v>0</v>
      </c>
    </row>
    <row r="89" spans="1:12" x14ac:dyDescent="0.35">
      <c r="A89" s="46" t="s">
        <v>108</v>
      </c>
      <c r="B89" s="46" t="s">
        <v>109</v>
      </c>
      <c r="C89" s="46" t="s">
        <v>109</v>
      </c>
      <c r="D89" s="47">
        <v>20</v>
      </c>
      <c r="E89" s="48">
        <v>9.5</v>
      </c>
      <c r="F89" s="48">
        <v>13</v>
      </c>
      <c r="G89" s="48">
        <f t="shared" si="10"/>
        <v>9.5</v>
      </c>
      <c r="H89" s="48">
        <f t="shared" si="6"/>
        <v>11.186250000000001</v>
      </c>
      <c r="I89" s="48">
        <f t="shared" si="11"/>
        <v>8.8112500000000011</v>
      </c>
      <c r="J89" s="48">
        <f t="shared" si="8"/>
        <v>0.44056250000000008</v>
      </c>
      <c r="K89" s="50"/>
      <c r="L89" s="51">
        <f t="shared" si="9"/>
        <v>0</v>
      </c>
    </row>
    <row r="90" spans="1:12" x14ac:dyDescent="0.35">
      <c r="A90" s="52" t="s">
        <v>110</v>
      </c>
      <c r="B90" s="52" t="s">
        <v>111</v>
      </c>
      <c r="C90" s="52" t="s">
        <v>111</v>
      </c>
      <c r="D90" s="53">
        <v>20</v>
      </c>
      <c r="E90" s="43">
        <v>9.5</v>
      </c>
      <c r="F90" s="43">
        <v>13</v>
      </c>
      <c r="G90" s="43">
        <f t="shared" si="10"/>
        <v>9.5</v>
      </c>
      <c r="H90" s="43">
        <f t="shared" si="6"/>
        <v>11.186250000000001</v>
      </c>
      <c r="I90" s="43">
        <f t="shared" si="11"/>
        <v>8.8112500000000011</v>
      </c>
      <c r="J90" s="43">
        <f t="shared" si="8"/>
        <v>0.44056250000000008</v>
      </c>
      <c r="K90" s="58"/>
      <c r="L90" s="55">
        <f t="shared" si="9"/>
        <v>0</v>
      </c>
    </row>
    <row r="91" spans="1:12" x14ac:dyDescent="0.35">
      <c r="A91" s="46" t="s">
        <v>112</v>
      </c>
      <c r="B91" s="46" t="s">
        <v>112</v>
      </c>
      <c r="C91" s="46" t="s">
        <v>112</v>
      </c>
      <c r="D91" s="47">
        <v>20</v>
      </c>
      <c r="E91" s="48">
        <v>9.5</v>
      </c>
      <c r="F91" s="48">
        <v>13</v>
      </c>
      <c r="G91" s="48">
        <f t="shared" si="10"/>
        <v>9.5</v>
      </c>
      <c r="H91" s="48">
        <f t="shared" si="6"/>
        <v>11.186250000000001</v>
      </c>
      <c r="I91" s="48">
        <f t="shared" si="11"/>
        <v>8.8112500000000011</v>
      </c>
      <c r="J91" s="48">
        <f t="shared" si="8"/>
        <v>0.44056250000000008</v>
      </c>
      <c r="K91" s="50"/>
      <c r="L91" s="51">
        <f t="shared" si="9"/>
        <v>0</v>
      </c>
    </row>
    <row r="92" spans="1:12" x14ac:dyDescent="0.35">
      <c r="A92" s="52" t="s">
        <v>113</v>
      </c>
      <c r="B92" s="52" t="s">
        <v>114</v>
      </c>
      <c r="C92" s="52" t="s">
        <v>114</v>
      </c>
      <c r="D92" s="53">
        <v>20</v>
      </c>
      <c r="E92" s="43">
        <v>10</v>
      </c>
      <c r="F92" s="43">
        <v>13.75</v>
      </c>
      <c r="G92" s="43">
        <f t="shared" si="10"/>
        <v>10</v>
      </c>
      <c r="H92" s="43">
        <f t="shared" si="6"/>
        <v>11.775000000000002</v>
      </c>
      <c r="I92" s="43">
        <f t="shared" si="11"/>
        <v>9.2750000000000021</v>
      </c>
      <c r="J92" s="43">
        <f t="shared" si="8"/>
        <v>0.46375000000000011</v>
      </c>
      <c r="K92" s="58"/>
      <c r="L92" s="61">
        <f t="shared" si="9"/>
        <v>0</v>
      </c>
    </row>
    <row r="93" spans="1:12" x14ac:dyDescent="0.35">
      <c r="A93" s="46" t="s">
        <v>115</v>
      </c>
      <c r="B93" s="46" t="s">
        <v>115</v>
      </c>
      <c r="C93" s="46" t="s">
        <v>115</v>
      </c>
      <c r="D93" s="47">
        <v>10</v>
      </c>
      <c r="E93" s="48">
        <v>10</v>
      </c>
      <c r="F93" s="48">
        <v>13.75</v>
      </c>
      <c r="G93" s="48">
        <f t="shared" si="10"/>
        <v>10</v>
      </c>
      <c r="H93" s="48">
        <f t="shared" si="6"/>
        <v>11.775000000000002</v>
      </c>
      <c r="I93" s="48">
        <f t="shared" si="11"/>
        <v>9.2750000000000021</v>
      </c>
      <c r="J93" s="48">
        <f t="shared" si="8"/>
        <v>0.92750000000000021</v>
      </c>
      <c r="K93" s="50"/>
      <c r="L93" s="51">
        <f t="shared" si="9"/>
        <v>0</v>
      </c>
    </row>
    <row r="94" spans="1:12" x14ac:dyDescent="0.35">
      <c r="A94" s="52" t="s">
        <v>116</v>
      </c>
      <c r="B94" s="52" t="s">
        <v>116</v>
      </c>
      <c r="C94" s="52" t="s">
        <v>116</v>
      </c>
      <c r="D94" s="56">
        <v>12</v>
      </c>
      <c r="E94" s="43">
        <v>8.25</v>
      </c>
      <c r="F94" s="43">
        <v>11.25</v>
      </c>
      <c r="G94" s="43">
        <f t="shared" si="10"/>
        <v>8.25</v>
      </c>
      <c r="H94" s="43">
        <f t="shared" si="6"/>
        <v>9.7143750000000004</v>
      </c>
      <c r="I94" s="43">
        <f t="shared" si="11"/>
        <v>7.6518750000000004</v>
      </c>
      <c r="J94" s="43">
        <f t="shared" si="8"/>
        <v>0.63765625000000004</v>
      </c>
      <c r="K94" s="54"/>
      <c r="L94" s="61">
        <f t="shared" si="9"/>
        <v>0</v>
      </c>
    </row>
    <row r="95" spans="1:12" x14ac:dyDescent="0.35">
      <c r="A95" s="46" t="s">
        <v>117</v>
      </c>
      <c r="B95" s="46" t="s">
        <v>118</v>
      </c>
      <c r="C95" s="46" t="s">
        <v>118</v>
      </c>
      <c r="D95" s="47">
        <v>20</v>
      </c>
      <c r="E95" s="48">
        <v>13</v>
      </c>
      <c r="F95" s="48">
        <v>18</v>
      </c>
      <c r="G95" s="48">
        <f t="shared" si="10"/>
        <v>13</v>
      </c>
      <c r="H95" s="48">
        <f t="shared" si="6"/>
        <v>15.307500000000001</v>
      </c>
      <c r="I95" s="48">
        <f t="shared" si="11"/>
        <v>12.057500000000001</v>
      </c>
      <c r="J95" s="48">
        <f t="shared" si="8"/>
        <v>0.60287500000000005</v>
      </c>
      <c r="K95" s="50"/>
      <c r="L95" s="51">
        <f t="shared" si="9"/>
        <v>0</v>
      </c>
    </row>
    <row r="96" spans="1:12" x14ac:dyDescent="0.35">
      <c r="A96" s="52" t="s">
        <v>119</v>
      </c>
      <c r="B96" s="52" t="s">
        <v>120</v>
      </c>
      <c r="C96" s="52" t="s">
        <v>120</v>
      </c>
      <c r="D96" s="56">
        <v>20</v>
      </c>
      <c r="E96" s="43">
        <v>13</v>
      </c>
      <c r="F96" s="43">
        <v>18</v>
      </c>
      <c r="G96" s="43">
        <f t="shared" ref="G96:G100" si="12">IF($D$5="Canada",F96,E96)</f>
        <v>13</v>
      </c>
      <c r="H96" s="43">
        <f>IF($D$8="yes",((G96*1.11)*(1+$D$7)),IF($D$8="NO",(G96*1.11)+(G96*$D$7)))</f>
        <v>15.307500000000001</v>
      </c>
      <c r="I96" s="43">
        <f t="shared" ref="I96:I100" si="13">IF($D$6="yes",(H96-(G96*0.25)),(H96-(G96*0.2)))</f>
        <v>12.057500000000001</v>
      </c>
      <c r="J96" s="43">
        <f>I96/D96</f>
        <v>0.60287500000000005</v>
      </c>
      <c r="K96" s="58"/>
      <c r="L96" s="55">
        <f>J96*K96</f>
        <v>0</v>
      </c>
    </row>
    <row r="97" spans="1:12" x14ac:dyDescent="0.35">
      <c r="A97" s="46" t="s">
        <v>121</v>
      </c>
      <c r="B97" s="46" t="s">
        <v>122</v>
      </c>
      <c r="C97" s="46" t="s">
        <v>122</v>
      </c>
      <c r="D97" s="47">
        <v>20</v>
      </c>
      <c r="E97" s="48">
        <v>13</v>
      </c>
      <c r="F97" s="48">
        <v>18</v>
      </c>
      <c r="G97" s="48">
        <f t="shared" si="12"/>
        <v>13</v>
      </c>
      <c r="H97" s="48">
        <f>IF($D$8="yes",((G97*1.11)*(1+$D$7)),IF($D$8="NO",(G97*1.11)+(G97*$D$7)))</f>
        <v>15.307500000000001</v>
      </c>
      <c r="I97" s="48">
        <f t="shared" si="13"/>
        <v>12.057500000000001</v>
      </c>
      <c r="J97" s="48">
        <f t="shared" si="8"/>
        <v>0.60287500000000005</v>
      </c>
      <c r="K97" s="50"/>
      <c r="L97" s="51">
        <f>J97*K97</f>
        <v>0</v>
      </c>
    </row>
    <row r="98" spans="1:12" x14ac:dyDescent="0.35">
      <c r="A98" s="52" t="s">
        <v>123</v>
      </c>
      <c r="B98" s="52" t="s">
        <v>124</v>
      </c>
      <c r="C98" s="52" t="s">
        <v>124</v>
      </c>
      <c r="D98" s="56">
        <v>20</v>
      </c>
      <c r="E98" s="43">
        <v>13</v>
      </c>
      <c r="F98" s="43">
        <v>18</v>
      </c>
      <c r="G98" s="43">
        <f t="shared" si="12"/>
        <v>13</v>
      </c>
      <c r="H98" s="43">
        <f>IF($D$8="yes",((G98*1.11)*(1+$D$7)),IF($D$8="NO",(G98*1.11)+(G98*$D$7)))</f>
        <v>15.307500000000001</v>
      </c>
      <c r="I98" s="43">
        <f t="shared" si="13"/>
        <v>12.057500000000001</v>
      </c>
      <c r="J98" s="43">
        <f>I98/D98</f>
        <v>0.60287500000000005</v>
      </c>
      <c r="K98" s="58"/>
      <c r="L98" s="55">
        <f>J98*K98</f>
        <v>0</v>
      </c>
    </row>
    <row r="99" spans="1:12" x14ac:dyDescent="0.35">
      <c r="A99" s="46" t="s">
        <v>125</v>
      </c>
      <c r="B99" s="46" t="s">
        <v>125</v>
      </c>
      <c r="C99" s="46" t="s">
        <v>125</v>
      </c>
      <c r="D99" s="47">
        <v>20</v>
      </c>
      <c r="E99" s="48">
        <v>13</v>
      </c>
      <c r="F99" s="48">
        <v>18</v>
      </c>
      <c r="G99" s="48">
        <f t="shared" si="12"/>
        <v>13</v>
      </c>
      <c r="H99" s="48">
        <f>IF($D$8="yes",((G99*1.11)*(1+$D$7)),IF($D$8="NO",(G99*1.11)+(G99*$D$7)))</f>
        <v>15.307500000000001</v>
      </c>
      <c r="I99" s="48">
        <f t="shared" si="13"/>
        <v>12.057500000000001</v>
      </c>
      <c r="J99" s="48">
        <f t="shared" si="8"/>
        <v>0.60287500000000005</v>
      </c>
      <c r="K99" s="50"/>
      <c r="L99" s="51">
        <f>J99*K99</f>
        <v>0</v>
      </c>
    </row>
    <row r="100" spans="1:12" ht="15.45" thickBot="1" x14ac:dyDescent="0.4">
      <c r="A100" s="52" t="s">
        <v>126</v>
      </c>
      <c r="B100" s="52" t="s">
        <v>126</v>
      </c>
      <c r="C100" s="52" t="s">
        <v>126</v>
      </c>
      <c r="D100" s="56">
        <v>20</v>
      </c>
      <c r="E100" s="43">
        <v>13</v>
      </c>
      <c r="F100" s="43">
        <v>18</v>
      </c>
      <c r="G100" s="43">
        <f t="shared" si="12"/>
        <v>13</v>
      </c>
      <c r="H100" s="43">
        <f>IF($D$8="yes",((G100*1.11)*(1+$D$7)),IF($D$8="NO",(G100*1.11)+(G100*$D$7)))</f>
        <v>15.307500000000001</v>
      </c>
      <c r="I100" s="43">
        <f t="shared" si="13"/>
        <v>12.057500000000001</v>
      </c>
      <c r="J100" s="43">
        <f>I100/D100</f>
        <v>0.60287500000000005</v>
      </c>
      <c r="K100" s="58"/>
      <c r="L100" s="55">
        <f>J100*K100</f>
        <v>0</v>
      </c>
    </row>
    <row r="101" spans="1:12" ht="20.149999999999999" x14ac:dyDescent="0.4">
      <c r="A101" s="34" t="str">
        <f>IF($F$5="Canada",C101,B101)</f>
        <v xml:space="preserve">DSP &amp; SPECIALITY PAPER </v>
      </c>
      <c r="B101" s="35" t="s">
        <v>127</v>
      </c>
      <c r="C101" s="35" t="s">
        <v>127</v>
      </c>
      <c r="D101" s="36"/>
      <c r="E101" s="36"/>
      <c r="F101" s="35"/>
      <c r="G101" s="37"/>
      <c r="H101" s="37"/>
      <c r="I101" s="37"/>
      <c r="J101" s="37"/>
      <c r="K101" s="38"/>
      <c r="L101" s="39"/>
    </row>
    <row r="102" spans="1:12" x14ac:dyDescent="0.35">
      <c r="A102" s="46" t="s">
        <v>128</v>
      </c>
      <c r="B102" s="46" t="s">
        <v>129</v>
      </c>
      <c r="C102" s="46" t="s">
        <v>129</v>
      </c>
      <c r="D102" s="59">
        <v>60</v>
      </c>
      <c r="E102" s="48">
        <v>6</v>
      </c>
      <c r="F102" s="48">
        <v>8.25</v>
      </c>
      <c r="G102" s="48">
        <f t="shared" ref="G102:G132" si="14">IF($D$5="Canada",F102,E102)</f>
        <v>6</v>
      </c>
      <c r="H102" s="48">
        <f t="shared" ref="H102:H132" si="15">IF($D$8="yes",((G102*1.11)*(1+$D$7)),IF($D$8="NO",(G102*1.11)+(G102*$D$7)))</f>
        <v>7.0650000000000004</v>
      </c>
      <c r="I102" s="48">
        <f t="shared" ref="I102:I132" si="16">IF($D$6="yes",(H102-(G102*0.25)),(H102-(G102*0.2)))</f>
        <v>5.5650000000000004</v>
      </c>
      <c r="J102" s="48">
        <f t="shared" ref="J102:J132" si="17">I102/D102</f>
        <v>9.2750000000000013E-2</v>
      </c>
      <c r="K102" s="62"/>
      <c r="L102" s="51">
        <f t="shared" ref="L102:L132" si="18">J102*K102</f>
        <v>0</v>
      </c>
    </row>
    <row r="103" spans="1:12" x14ac:dyDescent="0.35">
      <c r="A103" s="57" t="s">
        <v>130</v>
      </c>
      <c r="B103" s="57" t="s">
        <v>130</v>
      </c>
      <c r="C103" s="57" t="s">
        <v>130</v>
      </c>
      <c r="D103" s="56">
        <v>48</v>
      </c>
      <c r="E103" s="43">
        <v>12</v>
      </c>
      <c r="F103" s="43">
        <v>16.5</v>
      </c>
      <c r="G103" s="43">
        <f t="shared" si="14"/>
        <v>12</v>
      </c>
      <c r="H103" s="43">
        <f t="shared" si="15"/>
        <v>14.13</v>
      </c>
      <c r="I103" s="43">
        <f t="shared" si="16"/>
        <v>11.13</v>
      </c>
      <c r="J103" s="43">
        <f t="shared" si="17"/>
        <v>0.23187500000000003</v>
      </c>
      <c r="K103" s="54"/>
      <c r="L103" s="55">
        <f t="shared" si="18"/>
        <v>0</v>
      </c>
    </row>
    <row r="104" spans="1:12" x14ac:dyDescent="0.35">
      <c r="A104" s="46" t="s">
        <v>131</v>
      </c>
      <c r="B104" s="46" t="s">
        <v>131</v>
      </c>
      <c r="C104" s="46" t="s">
        <v>131</v>
      </c>
      <c r="D104" s="59">
        <v>40</v>
      </c>
      <c r="E104" s="48">
        <v>12</v>
      </c>
      <c r="F104" s="48">
        <v>16.5</v>
      </c>
      <c r="G104" s="48">
        <f t="shared" si="14"/>
        <v>12</v>
      </c>
      <c r="H104" s="48">
        <f t="shared" si="15"/>
        <v>14.13</v>
      </c>
      <c r="I104" s="48">
        <f t="shared" si="16"/>
        <v>11.13</v>
      </c>
      <c r="J104" s="48">
        <f t="shared" si="17"/>
        <v>0.27825</v>
      </c>
      <c r="K104" s="62"/>
      <c r="L104" s="51">
        <f t="shared" si="18"/>
        <v>0</v>
      </c>
    </row>
    <row r="105" spans="1:12" x14ac:dyDescent="0.35">
      <c r="A105" s="57" t="s">
        <v>132</v>
      </c>
      <c r="B105" s="57" t="s">
        <v>132</v>
      </c>
      <c r="C105" s="57" t="s">
        <v>132</v>
      </c>
      <c r="D105" s="56">
        <v>40</v>
      </c>
      <c r="E105" s="43">
        <v>12</v>
      </c>
      <c r="F105" s="43">
        <v>16.5</v>
      </c>
      <c r="G105" s="43">
        <f t="shared" si="14"/>
        <v>12</v>
      </c>
      <c r="H105" s="43">
        <f t="shared" si="15"/>
        <v>14.13</v>
      </c>
      <c r="I105" s="43">
        <f t="shared" si="16"/>
        <v>11.13</v>
      </c>
      <c r="J105" s="43">
        <f t="shared" si="17"/>
        <v>0.27825</v>
      </c>
      <c r="K105" s="54"/>
      <c r="L105" s="55">
        <f t="shared" si="18"/>
        <v>0</v>
      </c>
    </row>
    <row r="106" spans="1:12" x14ac:dyDescent="0.35">
      <c r="A106" s="46" t="s">
        <v>133</v>
      </c>
      <c r="B106" s="46" t="s">
        <v>133</v>
      </c>
      <c r="C106" s="46" t="s">
        <v>133</v>
      </c>
      <c r="D106" s="59">
        <v>8</v>
      </c>
      <c r="E106" s="48">
        <v>5</v>
      </c>
      <c r="F106" s="48">
        <v>7</v>
      </c>
      <c r="G106" s="48">
        <f t="shared" si="14"/>
        <v>5</v>
      </c>
      <c r="H106" s="48">
        <f t="shared" si="15"/>
        <v>5.8875000000000011</v>
      </c>
      <c r="I106" s="48">
        <f t="shared" si="16"/>
        <v>4.6375000000000011</v>
      </c>
      <c r="J106" s="48">
        <f t="shared" si="17"/>
        <v>0.57968750000000013</v>
      </c>
      <c r="K106" s="62"/>
      <c r="L106" s="51">
        <f t="shared" si="18"/>
        <v>0</v>
      </c>
    </row>
    <row r="107" spans="1:12" x14ac:dyDescent="0.35">
      <c r="A107" s="57" t="s">
        <v>134</v>
      </c>
      <c r="B107" s="57" t="s">
        <v>134</v>
      </c>
      <c r="C107" s="57" t="s">
        <v>134</v>
      </c>
      <c r="D107" s="56">
        <v>48</v>
      </c>
      <c r="E107" s="43">
        <v>12</v>
      </c>
      <c r="F107" s="43">
        <v>16.5</v>
      </c>
      <c r="G107" s="43">
        <f t="shared" si="14"/>
        <v>12</v>
      </c>
      <c r="H107" s="43">
        <f t="shared" si="15"/>
        <v>14.13</v>
      </c>
      <c r="I107" s="43">
        <f t="shared" si="16"/>
        <v>11.13</v>
      </c>
      <c r="J107" s="43">
        <f t="shared" si="17"/>
        <v>0.23187500000000003</v>
      </c>
      <c r="K107" s="54"/>
      <c r="L107" s="55">
        <f t="shared" si="18"/>
        <v>0</v>
      </c>
    </row>
    <row r="108" spans="1:12" x14ac:dyDescent="0.35">
      <c r="A108" s="46" t="s">
        <v>135</v>
      </c>
      <c r="B108" s="46" t="s">
        <v>135</v>
      </c>
      <c r="C108" s="46" t="s">
        <v>135</v>
      </c>
      <c r="D108" s="59">
        <v>20</v>
      </c>
      <c r="E108" s="48">
        <v>6</v>
      </c>
      <c r="F108" s="48">
        <v>8.25</v>
      </c>
      <c r="G108" s="48">
        <f t="shared" si="14"/>
        <v>6</v>
      </c>
      <c r="H108" s="48">
        <f t="shared" si="15"/>
        <v>7.0650000000000004</v>
      </c>
      <c r="I108" s="48">
        <f t="shared" si="16"/>
        <v>5.5650000000000004</v>
      </c>
      <c r="J108" s="48">
        <f t="shared" si="17"/>
        <v>0.27825</v>
      </c>
      <c r="K108" s="62"/>
      <c r="L108" s="51">
        <f t="shared" si="18"/>
        <v>0</v>
      </c>
    </row>
    <row r="109" spans="1:12" x14ac:dyDescent="0.35">
      <c r="A109" s="57" t="s">
        <v>136</v>
      </c>
      <c r="B109" s="57" t="s">
        <v>136</v>
      </c>
      <c r="C109" s="57" t="s">
        <v>136</v>
      </c>
      <c r="D109" s="56">
        <v>12</v>
      </c>
      <c r="E109" s="43">
        <v>12</v>
      </c>
      <c r="F109" s="43">
        <v>16.5</v>
      </c>
      <c r="G109" s="43">
        <f t="shared" si="14"/>
        <v>12</v>
      </c>
      <c r="H109" s="43">
        <f t="shared" si="15"/>
        <v>14.13</v>
      </c>
      <c r="I109" s="43">
        <f t="shared" si="16"/>
        <v>11.13</v>
      </c>
      <c r="J109" s="43">
        <f t="shared" si="17"/>
        <v>0.9275000000000001</v>
      </c>
      <c r="K109" s="54"/>
      <c r="L109" s="55">
        <f t="shared" si="18"/>
        <v>0</v>
      </c>
    </row>
    <row r="110" spans="1:12" x14ac:dyDescent="0.35">
      <c r="A110" s="46" t="s">
        <v>137</v>
      </c>
      <c r="B110" s="46" t="s">
        <v>137</v>
      </c>
      <c r="C110" s="46" t="s">
        <v>137</v>
      </c>
      <c r="D110" s="59">
        <v>12</v>
      </c>
      <c r="E110" s="48">
        <v>12</v>
      </c>
      <c r="F110" s="48">
        <v>16.5</v>
      </c>
      <c r="G110" s="48">
        <f t="shared" si="14"/>
        <v>12</v>
      </c>
      <c r="H110" s="48">
        <f t="shared" si="15"/>
        <v>14.13</v>
      </c>
      <c r="I110" s="48">
        <f t="shared" si="16"/>
        <v>11.13</v>
      </c>
      <c r="J110" s="48">
        <f t="shared" si="17"/>
        <v>0.9275000000000001</v>
      </c>
      <c r="K110" s="62"/>
      <c r="L110" s="51">
        <f t="shared" si="18"/>
        <v>0</v>
      </c>
    </row>
    <row r="111" spans="1:12" x14ac:dyDescent="0.35">
      <c r="A111" s="57" t="s">
        <v>138</v>
      </c>
      <c r="B111" s="57" t="s">
        <v>138</v>
      </c>
      <c r="C111" s="57" t="s">
        <v>138</v>
      </c>
      <c r="D111" s="56">
        <v>12</v>
      </c>
      <c r="E111" s="43">
        <v>12</v>
      </c>
      <c r="F111" s="43">
        <v>16.5</v>
      </c>
      <c r="G111" s="43">
        <f t="shared" si="14"/>
        <v>12</v>
      </c>
      <c r="H111" s="43">
        <f t="shared" si="15"/>
        <v>14.13</v>
      </c>
      <c r="I111" s="43">
        <f t="shared" si="16"/>
        <v>11.13</v>
      </c>
      <c r="J111" s="43">
        <f t="shared" si="17"/>
        <v>0.9275000000000001</v>
      </c>
      <c r="K111" s="54"/>
      <c r="L111" s="55">
        <f t="shared" si="18"/>
        <v>0</v>
      </c>
    </row>
    <row r="112" spans="1:12" x14ac:dyDescent="0.35">
      <c r="A112" s="46" t="s">
        <v>139</v>
      </c>
      <c r="B112" s="46" t="s">
        <v>139</v>
      </c>
      <c r="C112" s="46" t="s">
        <v>139</v>
      </c>
      <c r="D112" s="59">
        <v>12</v>
      </c>
      <c r="E112" s="48">
        <v>12</v>
      </c>
      <c r="F112" s="48">
        <v>16.5</v>
      </c>
      <c r="G112" s="48">
        <f t="shared" si="14"/>
        <v>12</v>
      </c>
      <c r="H112" s="48">
        <f t="shared" si="15"/>
        <v>14.13</v>
      </c>
      <c r="I112" s="48">
        <f t="shared" si="16"/>
        <v>11.13</v>
      </c>
      <c r="J112" s="48">
        <f t="shared" si="17"/>
        <v>0.9275000000000001</v>
      </c>
      <c r="K112" s="62"/>
      <c r="L112" s="51">
        <f t="shared" si="18"/>
        <v>0</v>
      </c>
    </row>
    <row r="113" spans="1:12" x14ac:dyDescent="0.35">
      <c r="A113" s="57" t="s">
        <v>140</v>
      </c>
      <c r="B113" s="57" t="s">
        <v>140</v>
      </c>
      <c r="C113" s="57" t="s">
        <v>140</v>
      </c>
      <c r="D113" s="56">
        <v>12</v>
      </c>
      <c r="E113" s="43">
        <v>12</v>
      </c>
      <c r="F113" s="43">
        <v>16.5</v>
      </c>
      <c r="G113" s="43">
        <f t="shared" si="14"/>
        <v>12</v>
      </c>
      <c r="H113" s="43">
        <f t="shared" si="15"/>
        <v>14.13</v>
      </c>
      <c r="I113" s="43">
        <f t="shared" si="16"/>
        <v>11.13</v>
      </c>
      <c r="J113" s="43">
        <f t="shared" si="17"/>
        <v>0.9275000000000001</v>
      </c>
      <c r="K113" s="54"/>
      <c r="L113" s="55">
        <f t="shared" si="18"/>
        <v>0</v>
      </c>
    </row>
    <row r="114" spans="1:12" x14ac:dyDescent="0.35">
      <c r="A114" s="46" t="s">
        <v>141</v>
      </c>
      <c r="B114" s="46" t="s">
        <v>141</v>
      </c>
      <c r="C114" s="46" t="s">
        <v>141</v>
      </c>
      <c r="D114" s="59">
        <v>12</v>
      </c>
      <c r="E114" s="48">
        <v>12</v>
      </c>
      <c r="F114" s="48">
        <v>16.5</v>
      </c>
      <c r="G114" s="48">
        <f t="shared" si="14"/>
        <v>12</v>
      </c>
      <c r="H114" s="48">
        <f t="shared" si="15"/>
        <v>14.13</v>
      </c>
      <c r="I114" s="48">
        <f t="shared" si="16"/>
        <v>11.13</v>
      </c>
      <c r="J114" s="48">
        <f t="shared" si="17"/>
        <v>0.9275000000000001</v>
      </c>
      <c r="K114" s="62"/>
      <c r="L114" s="51">
        <f t="shared" si="18"/>
        <v>0</v>
      </c>
    </row>
    <row r="115" spans="1:12" x14ac:dyDescent="0.35">
      <c r="A115" s="57" t="s">
        <v>142</v>
      </c>
      <c r="B115" s="57" t="s">
        <v>142</v>
      </c>
      <c r="C115" s="57" t="s">
        <v>142</v>
      </c>
      <c r="D115" s="56">
        <v>12</v>
      </c>
      <c r="E115" s="43">
        <v>12</v>
      </c>
      <c r="F115" s="43">
        <v>16.5</v>
      </c>
      <c r="G115" s="43">
        <f t="shared" si="14"/>
        <v>12</v>
      </c>
      <c r="H115" s="43">
        <f t="shared" si="15"/>
        <v>14.13</v>
      </c>
      <c r="I115" s="43">
        <f t="shared" si="16"/>
        <v>11.13</v>
      </c>
      <c r="J115" s="43">
        <f t="shared" si="17"/>
        <v>0.9275000000000001</v>
      </c>
      <c r="K115" s="54"/>
      <c r="L115" s="55">
        <f t="shared" si="18"/>
        <v>0</v>
      </c>
    </row>
    <row r="116" spans="1:12" x14ac:dyDescent="0.35">
      <c r="A116" s="46" t="s">
        <v>143</v>
      </c>
      <c r="B116" s="46" t="s">
        <v>144</v>
      </c>
      <c r="C116" s="46" t="s">
        <v>144</v>
      </c>
      <c r="D116" s="59">
        <v>12</v>
      </c>
      <c r="E116" s="48">
        <v>12</v>
      </c>
      <c r="F116" s="48">
        <v>16.5</v>
      </c>
      <c r="G116" s="48">
        <f t="shared" si="14"/>
        <v>12</v>
      </c>
      <c r="H116" s="48">
        <f t="shared" si="15"/>
        <v>14.13</v>
      </c>
      <c r="I116" s="48">
        <f t="shared" si="16"/>
        <v>11.13</v>
      </c>
      <c r="J116" s="48">
        <f t="shared" si="17"/>
        <v>0.9275000000000001</v>
      </c>
      <c r="K116" s="62"/>
      <c r="L116" s="51">
        <f t="shared" si="18"/>
        <v>0</v>
      </c>
    </row>
    <row r="117" spans="1:12" x14ac:dyDescent="0.35">
      <c r="A117" s="57" t="s">
        <v>145</v>
      </c>
      <c r="B117" s="57" t="s">
        <v>145</v>
      </c>
      <c r="C117" s="57" t="s">
        <v>145</v>
      </c>
      <c r="D117" s="56">
        <v>48</v>
      </c>
      <c r="E117" s="43">
        <v>18</v>
      </c>
      <c r="F117" s="43">
        <v>24</v>
      </c>
      <c r="G117" s="43">
        <f t="shared" si="14"/>
        <v>18</v>
      </c>
      <c r="H117" s="43">
        <f t="shared" si="15"/>
        <v>21.195</v>
      </c>
      <c r="I117" s="43">
        <f t="shared" si="16"/>
        <v>16.695</v>
      </c>
      <c r="J117" s="43">
        <f t="shared" si="17"/>
        <v>0.34781250000000002</v>
      </c>
      <c r="K117" s="54"/>
      <c r="L117" s="55">
        <f t="shared" si="18"/>
        <v>0</v>
      </c>
    </row>
    <row r="118" spans="1:12" x14ac:dyDescent="0.35">
      <c r="A118" s="46" t="s">
        <v>146</v>
      </c>
      <c r="B118" s="46" t="s">
        <v>146</v>
      </c>
      <c r="C118" s="46" t="s">
        <v>146</v>
      </c>
      <c r="D118" s="59">
        <v>12</v>
      </c>
      <c r="E118" s="48">
        <v>15</v>
      </c>
      <c r="F118" s="48">
        <v>21</v>
      </c>
      <c r="G118" s="48">
        <f t="shared" si="14"/>
        <v>15</v>
      </c>
      <c r="H118" s="48">
        <f t="shared" si="15"/>
        <v>17.662500000000001</v>
      </c>
      <c r="I118" s="48">
        <f t="shared" si="16"/>
        <v>13.912500000000001</v>
      </c>
      <c r="J118" s="48">
        <f t="shared" si="17"/>
        <v>1.159375</v>
      </c>
      <c r="K118" s="62"/>
      <c r="L118" s="51">
        <f t="shared" si="18"/>
        <v>0</v>
      </c>
    </row>
    <row r="119" spans="1:12" x14ac:dyDescent="0.35">
      <c r="A119" s="57" t="s">
        <v>147</v>
      </c>
      <c r="B119" s="57" t="s">
        <v>147</v>
      </c>
      <c r="C119" s="57" t="s">
        <v>147</v>
      </c>
      <c r="D119" s="56">
        <v>12</v>
      </c>
      <c r="E119" s="43">
        <v>15</v>
      </c>
      <c r="F119" s="43">
        <v>21</v>
      </c>
      <c r="G119" s="43">
        <f t="shared" si="14"/>
        <v>15</v>
      </c>
      <c r="H119" s="43">
        <f t="shared" si="15"/>
        <v>17.662500000000001</v>
      </c>
      <c r="I119" s="43">
        <f t="shared" si="16"/>
        <v>13.912500000000001</v>
      </c>
      <c r="J119" s="43">
        <f t="shared" si="17"/>
        <v>1.159375</v>
      </c>
      <c r="K119" s="54"/>
      <c r="L119" s="55">
        <f t="shared" si="18"/>
        <v>0</v>
      </c>
    </row>
    <row r="120" spans="1:12" x14ac:dyDescent="0.35">
      <c r="A120" s="46" t="s">
        <v>148</v>
      </c>
      <c r="B120" s="46" t="s">
        <v>149</v>
      </c>
      <c r="C120" s="46" t="s">
        <v>149</v>
      </c>
      <c r="D120" s="59">
        <v>20</v>
      </c>
      <c r="E120" s="48">
        <v>12</v>
      </c>
      <c r="F120" s="48">
        <v>16.5</v>
      </c>
      <c r="G120" s="48">
        <f t="shared" si="14"/>
        <v>12</v>
      </c>
      <c r="H120" s="48">
        <f t="shared" si="15"/>
        <v>14.13</v>
      </c>
      <c r="I120" s="48">
        <f t="shared" si="16"/>
        <v>11.13</v>
      </c>
      <c r="J120" s="48">
        <f t="shared" si="17"/>
        <v>0.55649999999999999</v>
      </c>
      <c r="K120" s="62"/>
      <c r="L120" s="51">
        <f t="shared" si="18"/>
        <v>0</v>
      </c>
    </row>
    <row r="121" spans="1:12" x14ac:dyDescent="0.35">
      <c r="A121" s="52" t="s">
        <v>150</v>
      </c>
      <c r="B121" s="52" t="s">
        <v>150</v>
      </c>
      <c r="C121" s="52" t="s">
        <v>150</v>
      </c>
      <c r="D121" s="56">
        <v>3</v>
      </c>
      <c r="E121" s="43">
        <v>5</v>
      </c>
      <c r="F121" s="43">
        <v>7</v>
      </c>
      <c r="G121" s="43">
        <f t="shared" si="14"/>
        <v>5</v>
      </c>
      <c r="H121" s="43">
        <f t="shared" si="15"/>
        <v>5.8875000000000011</v>
      </c>
      <c r="I121" s="43">
        <f t="shared" si="16"/>
        <v>4.6375000000000011</v>
      </c>
      <c r="J121" s="43">
        <f t="shared" si="17"/>
        <v>1.5458333333333336</v>
      </c>
      <c r="K121" s="54"/>
      <c r="L121" s="55">
        <f t="shared" si="18"/>
        <v>0</v>
      </c>
    </row>
    <row r="122" spans="1:12" x14ac:dyDescent="0.35">
      <c r="A122" s="46" t="s">
        <v>151</v>
      </c>
      <c r="B122" s="46" t="s">
        <v>152</v>
      </c>
      <c r="C122" s="46" t="s">
        <v>152</v>
      </c>
      <c r="D122" s="59">
        <v>2</v>
      </c>
      <c r="E122" s="48">
        <v>5</v>
      </c>
      <c r="F122" s="48">
        <v>7</v>
      </c>
      <c r="G122" s="48">
        <f t="shared" si="14"/>
        <v>5</v>
      </c>
      <c r="H122" s="48">
        <f t="shared" si="15"/>
        <v>5.8875000000000011</v>
      </c>
      <c r="I122" s="48">
        <f t="shared" si="16"/>
        <v>4.6375000000000011</v>
      </c>
      <c r="J122" s="48">
        <f t="shared" si="17"/>
        <v>2.3187500000000005</v>
      </c>
      <c r="K122" s="62"/>
      <c r="L122" s="51">
        <f t="shared" si="18"/>
        <v>0</v>
      </c>
    </row>
    <row r="123" spans="1:12" x14ac:dyDescent="0.35">
      <c r="A123" s="57" t="s">
        <v>153</v>
      </c>
      <c r="B123" s="57" t="s">
        <v>153</v>
      </c>
      <c r="C123" s="57" t="s">
        <v>153</v>
      </c>
      <c r="D123" s="56">
        <v>6</v>
      </c>
      <c r="E123" s="43">
        <v>10</v>
      </c>
      <c r="F123" s="43">
        <v>13.75</v>
      </c>
      <c r="G123" s="43">
        <f t="shared" si="14"/>
        <v>10</v>
      </c>
      <c r="H123" s="43">
        <f t="shared" si="15"/>
        <v>11.775000000000002</v>
      </c>
      <c r="I123" s="43">
        <f t="shared" si="16"/>
        <v>9.2750000000000021</v>
      </c>
      <c r="J123" s="43">
        <f t="shared" si="17"/>
        <v>1.5458333333333336</v>
      </c>
      <c r="K123" s="54"/>
      <c r="L123" s="55">
        <f t="shared" si="18"/>
        <v>0</v>
      </c>
    </row>
    <row r="124" spans="1:12" x14ac:dyDescent="0.35">
      <c r="A124" s="46" t="s">
        <v>154</v>
      </c>
      <c r="B124" s="46" t="s">
        <v>154</v>
      </c>
      <c r="C124" s="46" t="s">
        <v>154</v>
      </c>
      <c r="D124" s="59">
        <v>6</v>
      </c>
      <c r="E124" s="48">
        <v>15</v>
      </c>
      <c r="F124" s="48">
        <v>21</v>
      </c>
      <c r="G124" s="48">
        <f t="shared" si="14"/>
        <v>15</v>
      </c>
      <c r="H124" s="48">
        <f t="shared" si="15"/>
        <v>17.662500000000001</v>
      </c>
      <c r="I124" s="48">
        <f t="shared" si="16"/>
        <v>13.912500000000001</v>
      </c>
      <c r="J124" s="48">
        <f t="shared" si="17"/>
        <v>2.3187500000000001</v>
      </c>
      <c r="K124" s="62"/>
      <c r="L124" s="51">
        <f t="shared" si="18"/>
        <v>0</v>
      </c>
    </row>
    <row r="125" spans="1:12" x14ac:dyDescent="0.35">
      <c r="A125" s="52" t="s">
        <v>155</v>
      </c>
      <c r="B125" s="52" t="s">
        <v>155</v>
      </c>
      <c r="C125" s="52" t="s">
        <v>155</v>
      </c>
      <c r="D125" s="56">
        <v>3</v>
      </c>
      <c r="E125" s="43">
        <v>10</v>
      </c>
      <c r="F125" s="43">
        <v>13.75</v>
      </c>
      <c r="G125" s="43">
        <f t="shared" si="14"/>
        <v>10</v>
      </c>
      <c r="H125" s="43">
        <f t="shared" si="15"/>
        <v>11.775000000000002</v>
      </c>
      <c r="I125" s="43">
        <f t="shared" si="16"/>
        <v>9.2750000000000021</v>
      </c>
      <c r="J125" s="43">
        <f t="shared" si="17"/>
        <v>3.0916666666666672</v>
      </c>
      <c r="K125" s="54"/>
      <c r="L125" s="55">
        <f t="shared" si="18"/>
        <v>0</v>
      </c>
    </row>
    <row r="126" spans="1:12" x14ac:dyDescent="0.35">
      <c r="A126" s="46" t="s">
        <v>156</v>
      </c>
      <c r="B126" s="46" t="s">
        <v>156</v>
      </c>
      <c r="C126" s="46" t="s">
        <v>156</v>
      </c>
      <c r="D126" s="59">
        <v>2</v>
      </c>
      <c r="E126" s="48">
        <v>5</v>
      </c>
      <c r="F126" s="48">
        <v>7</v>
      </c>
      <c r="G126" s="48">
        <f t="shared" si="14"/>
        <v>5</v>
      </c>
      <c r="H126" s="48">
        <f t="shared" si="15"/>
        <v>5.8875000000000011</v>
      </c>
      <c r="I126" s="48">
        <f t="shared" si="16"/>
        <v>4.6375000000000011</v>
      </c>
      <c r="J126" s="48">
        <f t="shared" si="17"/>
        <v>2.3187500000000005</v>
      </c>
      <c r="K126" s="62"/>
      <c r="L126" s="51">
        <f t="shared" si="18"/>
        <v>0</v>
      </c>
    </row>
    <row r="127" spans="1:12" x14ac:dyDescent="0.35">
      <c r="A127" s="52" t="s">
        <v>157</v>
      </c>
      <c r="B127" s="52" t="s">
        <v>157</v>
      </c>
      <c r="C127" s="52" t="s">
        <v>157</v>
      </c>
      <c r="D127" s="56">
        <v>2</v>
      </c>
      <c r="E127" s="43">
        <v>5</v>
      </c>
      <c r="F127" s="43">
        <v>7</v>
      </c>
      <c r="G127" s="43">
        <f t="shared" si="14"/>
        <v>5</v>
      </c>
      <c r="H127" s="43">
        <f t="shared" si="15"/>
        <v>5.8875000000000011</v>
      </c>
      <c r="I127" s="43">
        <f t="shared" si="16"/>
        <v>4.6375000000000011</v>
      </c>
      <c r="J127" s="43">
        <f t="shared" si="17"/>
        <v>2.3187500000000005</v>
      </c>
      <c r="K127" s="54"/>
      <c r="L127" s="55">
        <f t="shared" si="18"/>
        <v>0</v>
      </c>
    </row>
    <row r="128" spans="1:12" x14ac:dyDescent="0.35">
      <c r="A128" s="46" t="s">
        <v>158</v>
      </c>
      <c r="B128" s="46" t="s">
        <v>158</v>
      </c>
      <c r="C128" s="46" t="s">
        <v>158</v>
      </c>
      <c r="D128" s="59">
        <v>12</v>
      </c>
      <c r="E128" s="48">
        <v>10</v>
      </c>
      <c r="F128" s="48">
        <v>13.5</v>
      </c>
      <c r="G128" s="48">
        <f t="shared" si="14"/>
        <v>10</v>
      </c>
      <c r="H128" s="48">
        <f t="shared" si="15"/>
        <v>11.775000000000002</v>
      </c>
      <c r="I128" s="48">
        <f t="shared" si="16"/>
        <v>9.2750000000000021</v>
      </c>
      <c r="J128" s="48">
        <f t="shared" si="17"/>
        <v>0.77291666666666681</v>
      </c>
      <c r="K128" s="62"/>
      <c r="L128" s="51">
        <f t="shared" si="18"/>
        <v>0</v>
      </c>
    </row>
    <row r="129" spans="1:12" x14ac:dyDescent="0.35">
      <c r="A129" s="52" t="s">
        <v>159</v>
      </c>
      <c r="B129" s="52" t="s">
        <v>159</v>
      </c>
      <c r="C129" s="52" t="s">
        <v>159</v>
      </c>
      <c r="D129" s="56">
        <v>2</v>
      </c>
      <c r="E129" s="43">
        <v>4</v>
      </c>
      <c r="F129" s="43">
        <v>5.5</v>
      </c>
      <c r="G129" s="43">
        <f t="shared" si="14"/>
        <v>4</v>
      </c>
      <c r="H129" s="43">
        <f t="shared" si="15"/>
        <v>4.7100000000000009</v>
      </c>
      <c r="I129" s="43">
        <f t="shared" si="16"/>
        <v>3.7100000000000009</v>
      </c>
      <c r="J129" s="43">
        <f t="shared" si="17"/>
        <v>1.8550000000000004</v>
      </c>
      <c r="K129" s="54"/>
      <c r="L129" s="55">
        <f t="shared" si="18"/>
        <v>0</v>
      </c>
    </row>
    <row r="130" spans="1:12" x14ac:dyDescent="0.35">
      <c r="A130" s="46" t="s">
        <v>160</v>
      </c>
      <c r="B130" s="46" t="s">
        <v>161</v>
      </c>
      <c r="C130" s="46" t="s">
        <v>162</v>
      </c>
      <c r="D130" s="59">
        <v>2</v>
      </c>
      <c r="E130" s="48">
        <v>6</v>
      </c>
      <c r="F130" s="48">
        <v>8.25</v>
      </c>
      <c r="G130" s="48">
        <f t="shared" si="14"/>
        <v>6</v>
      </c>
      <c r="H130" s="48">
        <f t="shared" si="15"/>
        <v>7.0650000000000004</v>
      </c>
      <c r="I130" s="48">
        <f t="shared" si="16"/>
        <v>5.5650000000000004</v>
      </c>
      <c r="J130" s="48">
        <f t="shared" si="17"/>
        <v>2.7825000000000002</v>
      </c>
      <c r="K130" s="62"/>
      <c r="L130" s="51">
        <f t="shared" si="18"/>
        <v>0</v>
      </c>
    </row>
    <row r="131" spans="1:12" x14ac:dyDescent="0.35">
      <c r="A131" s="52" t="s">
        <v>163</v>
      </c>
      <c r="B131" s="52" t="s">
        <v>163</v>
      </c>
      <c r="C131" s="52" t="s">
        <v>163</v>
      </c>
      <c r="D131" s="56">
        <v>2</v>
      </c>
      <c r="E131" s="43">
        <v>5</v>
      </c>
      <c r="F131" s="43">
        <v>7</v>
      </c>
      <c r="G131" s="43">
        <f t="shared" si="14"/>
        <v>5</v>
      </c>
      <c r="H131" s="43">
        <f t="shared" si="15"/>
        <v>5.8875000000000011</v>
      </c>
      <c r="I131" s="43">
        <f t="shared" si="16"/>
        <v>4.6375000000000011</v>
      </c>
      <c r="J131" s="43">
        <f t="shared" si="17"/>
        <v>2.3187500000000005</v>
      </c>
      <c r="K131" s="54"/>
      <c r="L131" s="55">
        <f t="shared" si="18"/>
        <v>0</v>
      </c>
    </row>
    <row r="132" spans="1:12" x14ac:dyDescent="0.35">
      <c r="A132" s="46" t="s">
        <v>164</v>
      </c>
      <c r="B132" s="46" t="s">
        <v>164</v>
      </c>
      <c r="C132" s="46" t="s">
        <v>164</v>
      </c>
      <c r="D132" s="59">
        <v>10</v>
      </c>
      <c r="E132" s="48">
        <v>9</v>
      </c>
      <c r="F132" s="48">
        <v>12.25</v>
      </c>
      <c r="G132" s="48">
        <f t="shared" si="14"/>
        <v>9</v>
      </c>
      <c r="H132" s="48">
        <f t="shared" si="15"/>
        <v>10.5975</v>
      </c>
      <c r="I132" s="48">
        <f t="shared" si="16"/>
        <v>8.3475000000000001</v>
      </c>
      <c r="J132" s="48">
        <f t="shared" si="17"/>
        <v>0.83474999999999999</v>
      </c>
      <c r="K132" s="62"/>
      <c r="L132" s="51">
        <f t="shared" si="18"/>
        <v>0</v>
      </c>
    </row>
    <row r="133" spans="1:12" ht="20.6" thickBot="1" x14ac:dyDescent="0.45">
      <c r="A133" s="63" t="s">
        <v>165</v>
      </c>
      <c r="B133" s="64" t="s">
        <v>165</v>
      </c>
      <c r="C133" s="64" t="s">
        <v>165</v>
      </c>
      <c r="D133" s="63"/>
      <c r="E133" s="63"/>
      <c r="F133" s="65"/>
      <c r="G133" s="65"/>
      <c r="H133" s="65"/>
      <c r="I133" s="65"/>
      <c r="J133" s="66"/>
      <c r="K133" s="67"/>
      <c r="L133" s="68"/>
    </row>
    <row r="134" spans="1:12" x14ac:dyDescent="0.35">
      <c r="A134" s="52" t="s">
        <v>166</v>
      </c>
      <c r="B134" s="52" t="s">
        <v>166</v>
      </c>
      <c r="C134" s="52" t="s">
        <v>166</v>
      </c>
      <c r="D134" s="56">
        <v>150</v>
      </c>
      <c r="E134" s="43">
        <v>8</v>
      </c>
      <c r="F134" s="43">
        <v>11</v>
      </c>
      <c r="G134" s="43">
        <f t="shared" ref="G134:G163" si="19">IF($D$5="Canada",F134,E134)</f>
        <v>8</v>
      </c>
      <c r="H134" s="42">
        <f t="shared" ref="H134:H163" si="20">IF($D$8="yes",((G134*1.11)*(1+$D$7)),IF($D$8="NO",(G134*1.11)+(G134*$D$7)))</f>
        <v>9.4200000000000017</v>
      </c>
      <c r="I134" s="43">
        <f t="shared" ref="I134:I163" si="21">IF($D$6="yes",(H134-(G134*0.25)),(H134-(G134*0.2)))</f>
        <v>7.4200000000000017</v>
      </c>
      <c r="J134" s="43">
        <f t="shared" ref="J134:J163" si="22">I134/D134</f>
        <v>4.946666666666668E-2</v>
      </c>
      <c r="K134" s="69"/>
      <c r="L134" s="55">
        <f t="shared" ref="L134:L174" si="23">J134*K134</f>
        <v>0</v>
      </c>
    </row>
    <row r="135" spans="1:12" x14ac:dyDescent="0.35">
      <c r="A135" s="46" t="s">
        <v>167</v>
      </c>
      <c r="B135" s="46" t="s">
        <v>167</v>
      </c>
      <c r="C135" s="46" t="s">
        <v>167</v>
      </c>
      <c r="D135" s="47">
        <v>3</v>
      </c>
      <c r="E135" s="48">
        <v>15</v>
      </c>
      <c r="F135" s="48">
        <v>21</v>
      </c>
      <c r="G135" s="48">
        <f t="shared" si="19"/>
        <v>15</v>
      </c>
      <c r="H135" s="48">
        <f t="shared" si="20"/>
        <v>17.662500000000001</v>
      </c>
      <c r="I135" s="48">
        <f t="shared" si="21"/>
        <v>13.912500000000001</v>
      </c>
      <c r="J135" s="49">
        <f t="shared" si="22"/>
        <v>4.6375000000000002</v>
      </c>
      <c r="K135" s="70"/>
      <c r="L135" s="71">
        <f t="shared" si="23"/>
        <v>0</v>
      </c>
    </row>
    <row r="136" spans="1:12" x14ac:dyDescent="0.35">
      <c r="A136" s="52" t="s">
        <v>168</v>
      </c>
      <c r="B136" s="52" t="s">
        <v>168</v>
      </c>
      <c r="C136" s="52" t="s">
        <v>168</v>
      </c>
      <c r="D136" s="56">
        <v>100</v>
      </c>
      <c r="E136" s="43">
        <v>8</v>
      </c>
      <c r="F136" s="43">
        <v>11</v>
      </c>
      <c r="G136" s="43">
        <f t="shared" si="19"/>
        <v>8</v>
      </c>
      <c r="H136" s="43">
        <f t="shared" si="20"/>
        <v>9.4200000000000017</v>
      </c>
      <c r="I136" s="43">
        <f t="shared" si="21"/>
        <v>7.4200000000000017</v>
      </c>
      <c r="J136" s="43">
        <f t="shared" si="22"/>
        <v>7.4200000000000016E-2</v>
      </c>
      <c r="K136" s="69"/>
      <c r="L136" s="55">
        <f t="shared" si="23"/>
        <v>0</v>
      </c>
    </row>
    <row r="137" spans="1:12" x14ac:dyDescent="0.35">
      <c r="A137" s="46" t="s">
        <v>169</v>
      </c>
      <c r="B137" s="46" t="s">
        <v>169</v>
      </c>
      <c r="C137" s="46" t="s">
        <v>169</v>
      </c>
      <c r="D137" s="47">
        <v>200</v>
      </c>
      <c r="E137" s="48">
        <v>7</v>
      </c>
      <c r="F137" s="48">
        <v>9.75</v>
      </c>
      <c r="G137" s="48">
        <f t="shared" si="19"/>
        <v>7</v>
      </c>
      <c r="H137" s="48">
        <f t="shared" si="20"/>
        <v>8.2424999999999997</v>
      </c>
      <c r="I137" s="48">
        <f t="shared" si="21"/>
        <v>6.4924999999999997</v>
      </c>
      <c r="J137" s="49">
        <f t="shared" si="22"/>
        <v>3.2462499999999998E-2</v>
      </c>
      <c r="K137" s="70"/>
      <c r="L137" s="71">
        <f t="shared" si="23"/>
        <v>0</v>
      </c>
    </row>
    <row r="138" spans="1:12" x14ac:dyDescent="0.35">
      <c r="A138" s="52" t="s">
        <v>170</v>
      </c>
      <c r="B138" s="52" t="s">
        <v>170</v>
      </c>
      <c r="C138" s="52" t="s">
        <v>170</v>
      </c>
      <c r="D138" s="56">
        <v>150</v>
      </c>
      <c r="E138" s="43">
        <v>7.5</v>
      </c>
      <c r="F138" s="43">
        <v>10.25</v>
      </c>
      <c r="G138" s="43">
        <f t="shared" si="19"/>
        <v>7.5</v>
      </c>
      <c r="H138" s="43">
        <f t="shared" si="20"/>
        <v>8.8312500000000007</v>
      </c>
      <c r="I138" s="43">
        <f t="shared" si="21"/>
        <v>6.9562500000000007</v>
      </c>
      <c r="J138" s="43">
        <f t="shared" si="22"/>
        <v>4.6375000000000006E-2</v>
      </c>
      <c r="K138" s="69"/>
      <c r="L138" s="55">
        <f t="shared" si="23"/>
        <v>0</v>
      </c>
    </row>
    <row r="139" spans="1:12" x14ac:dyDescent="0.35">
      <c r="A139" s="46" t="s">
        <v>171</v>
      </c>
      <c r="B139" s="46" t="s">
        <v>171</v>
      </c>
      <c r="C139" s="46" t="s">
        <v>171</v>
      </c>
      <c r="D139" s="47">
        <v>10</v>
      </c>
      <c r="E139" s="48">
        <v>8</v>
      </c>
      <c r="F139" s="48">
        <v>11</v>
      </c>
      <c r="G139" s="48">
        <f t="shared" si="19"/>
        <v>8</v>
      </c>
      <c r="H139" s="48">
        <f t="shared" si="20"/>
        <v>9.4200000000000017</v>
      </c>
      <c r="I139" s="48">
        <f t="shared" si="21"/>
        <v>7.4200000000000017</v>
      </c>
      <c r="J139" s="49">
        <f t="shared" si="22"/>
        <v>0.74200000000000021</v>
      </c>
      <c r="K139" s="70"/>
      <c r="L139" s="71">
        <f t="shared" si="23"/>
        <v>0</v>
      </c>
    </row>
    <row r="140" spans="1:12" x14ac:dyDescent="0.35">
      <c r="A140" s="52" t="s">
        <v>172</v>
      </c>
      <c r="B140" s="52" t="s">
        <v>172</v>
      </c>
      <c r="C140" s="52" t="s">
        <v>172</v>
      </c>
      <c r="D140" s="56">
        <v>20</v>
      </c>
      <c r="E140" s="43">
        <v>9</v>
      </c>
      <c r="F140" s="43">
        <v>12.25</v>
      </c>
      <c r="G140" s="43">
        <f t="shared" si="19"/>
        <v>9</v>
      </c>
      <c r="H140" s="43">
        <f t="shared" si="20"/>
        <v>10.5975</v>
      </c>
      <c r="I140" s="43">
        <f t="shared" si="21"/>
        <v>8.3475000000000001</v>
      </c>
      <c r="J140" s="43">
        <f t="shared" si="22"/>
        <v>0.417375</v>
      </c>
      <c r="K140" s="69"/>
      <c r="L140" s="55">
        <f t="shared" si="23"/>
        <v>0</v>
      </c>
    </row>
    <row r="141" spans="1:12" x14ac:dyDescent="0.35">
      <c r="A141" s="46" t="s">
        <v>173</v>
      </c>
      <c r="B141" s="46" t="s">
        <v>173</v>
      </c>
      <c r="C141" s="46" t="s">
        <v>173</v>
      </c>
      <c r="D141" s="47">
        <v>90</v>
      </c>
      <c r="E141" s="48">
        <v>9</v>
      </c>
      <c r="F141" s="48">
        <v>12.25</v>
      </c>
      <c r="G141" s="48">
        <f t="shared" si="19"/>
        <v>9</v>
      </c>
      <c r="H141" s="48">
        <f t="shared" si="20"/>
        <v>10.5975</v>
      </c>
      <c r="I141" s="48">
        <f t="shared" si="21"/>
        <v>8.3475000000000001</v>
      </c>
      <c r="J141" s="49">
        <f t="shared" si="22"/>
        <v>9.2749999999999999E-2</v>
      </c>
      <c r="K141" s="70"/>
      <c r="L141" s="71">
        <f t="shared" si="23"/>
        <v>0</v>
      </c>
    </row>
    <row r="142" spans="1:12" x14ac:dyDescent="0.35">
      <c r="A142" s="52" t="s">
        <v>174</v>
      </c>
      <c r="B142" s="52" t="s">
        <v>174</v>
      </c>
      <c r="C142" s="52" t="s">
        <v>174</v>
      </c>
      <c r="D142" s="56">
        <v>80</v>
      </c>
      <c r="E142" s="43">
        <v>10</v>
      </c>
      <c r="F142" s="43">
        <v>13.5</v>
      </c>
      <c r="G142" s="43">
        <f t="shared" si="19"/>
        <v>10</v>
      </c>
      <c r="H142" s="43">
        <f t="shared" si="20"/>
        <v>11.775000000000002</v>
      </c>
      <c r="I142" s="43">
        <f t="shared" si="21"/>
        <v>9.2750000000000021</v>
      </c>
      <c r="J142" s="43">
        <f t="shared" si="22"/>
        <v>0.11593750000000003</v>
      </c>
      <c r="K142" s="69"/>
      <c r="L142" s="55">
        <f t="shared" si="23"/>
        <v>0</v>
      </c>
    </row>
    <row r="143" spans="1:12" x14ac:dyDescent="0.35">
      <c r="A143" s="46" t="s">
        <v>175</v>
      </c>
      <c r="B143" s="46" t="s">
        <v>175</v>
      </c>
      <c r="C143" s="46" t="s">
        <v>175</v>
      </c>
      <c r="D143" s="47">
        <v>100</v>
      </c>
      <c r="E143" s="48">
        <v>8.5</v>
      </c>
      <c r="F143" s="48">
        <v>11.75</v>
      </c>
      <c r="G143" s="48">
        <f t="shared" si="19"/>
        <v>8.5</v>
      </c>
      <c r="H143" s="48">
        <f t="shared" si="20"/>
        <v>10.008750000000001</v>
      </c>
      <c r="I143" s="48">
        <f t="shared" si="21"/>
        <v>7.8837500000000009</v>
      </c>
      <c r="J143" s="49">
        <f t="shared" si="22"/>
        <v>7.8837500000000005E-2</v>
      </c>
      <c r="K143" s="70"/>
      <c r="L143" s="71">
        <f t="shared" si="23"/>
        <v>0</v>
      </c>
    </row>
    <row r="144" spans="1:12" x14ac:dyDescent="0.35">
      <c r="A144" s="52" t="s">
        <v>176</v>
      </c>
      <c r="B144" s="52" t="s">
        <v>176</v>
      </c>
      <c r="C144" s="52" t="s">
        <v>176</v>
      </c>
      <c r="D144" s="56">
        <v>220</v>
      </c>
      <c r="E144" s="43">
        <v>7</v>
      </c>
      <c r="F144" s="43">
        <v>9.75</v>
      </c>
      <c r="G144" s="43">
        <f t="shared" si="19"/>
        <v>7</v>
      </c>
      <c r="H144" s="43">
        <f t="shared" si="20"/>
        <v>8.2424999999999997</v>
      </c>
      <c r="I144" s="43">
        <f t="shared" si="21"/>
        <v>6.4924999999999997</v>
      </c>
      <c r="J144" s="43">
        <f t="shared" si="22"/>
        <v>2.9511363636363634E-2</v>
      </c>
      <c r="K144" s="69"/>
      <c r="L144" s="55">
        <f t="shared" si="23"/>
        <v>0</v>
      </c>
    </row>
    <row r="145" spans="1:12" x14ac:dyDescent="0.35">
      <c r="A145" s="46" t="s">
        <v>177</v>
      </c>
      <c r="B145" s="46" t="s">
        <v>177</v>
      </c>
      <c r="C145" s="46" t="s">
        <v>177</v>
      </c>
      <c r="D145" s="47">
        <v>140</v>
      </c>
      <c r="E145" s="48">
        <v>6</v>
      </c>
      <c r="F145" s="48">
        <v>8.25</v>
      </c>
      <c r="G145" s="48">
        <f t="shared" si="19"/>
        <v>6</v>
      </c>
      <c r="H145" s="48">
        <f t="shared" si="20"/>
        <v>7.0650000000000004</v>
      </c>
      <c r="I145" s="48">
        <f t="shared" si="21"/>
        <v>5.5650000000000004</v>
      </c>
      <c r="J145" s="49">
        <f t="shared" si="22"/>
        <v>3.9750000000000001E-2</v>
      </c>
      <c r="K145" s="70"/>
      <c r="L145" s="71">
        <f t="shared" si="23"/>
        <v>0</v>
      </c>
    </row>
    <row r="146" spans="1:12" x14ac:dyDescent="0.35">
      <c r="A146" s="52" t="s">
        <v>178</v>
      </c>
      <c r="B146" s="52" t="s">
        <v>178</v>
      </c>
      <c r="C146" s="52" t="s">
        <v>178</v>
      </c>
      <c r="D146" s="56">
        <v>200</v>
      </c>
      <c r="E146" s="43">
        <v>7.5</v>
      </c>
      <c r="F146" s="43">
        <v>10.25</v>
      </c>
      <c r="G146" s="43">
        <f t="shared" si="19"/>
        <v>7.5</v>
      </c>
      <c r="H146" s="43">
        <f t="shared" si="20"/>
        <v>8.8312500000000007</v>
      </c>
      <c r="I146" s="43">
        <f t="shared" si="21"/>
        <v>6.9562500000000007</v>
      </c>
      <c r="J146" s="43">
        <f t="shared" si="22"/>
        <v>3.4781250000000007E-2</v>
      </c>
      <c r="K146" s="69"/>
      <c r="L146" s="55">
        <f t="shared" si="23"/>
        <v>0</v>
      </c>
    </row>
    <row r="147" spans="1:12" x14ac:dyDescent="0.35">
      <c r="A147" s="46" t="s">
        <v>179</v>
      </c>
      <c r="B147" s="46" t="s">
        <v>179</v>
      </c>
      <c r="C147" s="46" t="s">
        <v>179</v>
      </c>
      <c r="D147" s="47">
        <v>140</v>
      </c>
      <c r="E147" s="48">
        <v>6</v>
      </c>
      <c r="F147" s="48">
        <v>8.25</v>
      </c>
      <c r="G147" s="48">
        <f t="shared" si="19"/>
        <v>6</v>
      </c>
      <c r="H147" s="48">
        <f t="shared" si="20"/>
        <v>7.0650000000000004</v>
      </c>
      <c r="I147" s="48">
        <f t="shared" si="21"/>
        <v>5.5650000000000004</v>
      </c>
      <c r="J147" s="49">
        <f t="shared" si="22"/>
        <v>3.9750000000000001E-2</v>
      </c>
      <c r="K147" s="70"/>
      <c r="L147" s="71">
        <f t="shared" si="23"/>
        <v>0</v>
      </c>
    </row>
    <row r="148" spans="1:12" x14ac:dyDescent="0.35">
      <c r="A148" s="52" t="s">
        <v>180</v>
      </c>
      <c r="B148" s="52" t="s">
        <v>180</v>
      </c>
      <c r="C148" s="52" t="s">
        <v>180</v>
      </c>
      <c r="D148" s="56">
        <v>140</v>
      </c>
      <c r="E148" s="43">
        <v>6</v>
      </c>
      <c r="F148" s="43">
        <v>8.25</v>
      </c>
      <c r="G148" s="43">
        <f t="shared" si="19"/>
        <v>6</v>
      </c>
      <c r="H148" s="43">
        <f t="shared" si="20"/>
        <v>7.0650000000000004</v>
      </c>
      <c r="I148" s="43">
        <f t="shared" si="21"/>
        <v>5.5650000000000004</v>
      </c>
      <c r="J148" s="43">
        <f t="shared" si="22"/>
        <v>3.9750000000000001E-2</v>
      </c>
      <c r="K148" s="69"/>
      <c r="L148" s="55">
        <f t="shared" si="23"/>
        <v>0</v>
      </c>
    </row>
    <row r="149" spans="1:12" x14ac:dyDescent="0.35">
      <c r="A149" s="46" t="s">
        <v>181</v>
      </c>
      <c r="B149" s="46" t="s">
        <v>181</v>
      </c>
      <c r="C149" s="46" t="s">
        <v>181</v>
      </c>
      <c r="D149" s="47">
        <v>100</v>
      </c>
      <c r="E149" s="48">
        <v>7.5</v>
      </c>
      <c r="F149" s="48">
        <v>10.25</v>
      </c>
      <c r="G149" s="48">
        <f t="shared" si="19"/>
        <v>7.5</v>
      </c>
      <c r="H149" s="48">
        <f t="shared" si="20"/>
        <v>8.8312500000000007</v>
      </c>
      <c r="I149" s="48">
        <f t="shared" si="21"/>
        <v>6.9562500000000007</v>
      </c>
      <c r="J149" s="49">
        <f t="shared" si="22"/>
        <v>6.9562500000000013E-2</v>
      </c>
      <c r="K149" s="70"/>
      <c r="L149" s="71">
        <f t="shared" si="23"/>
        <v>0</v>
      </c>
    </row>
    <row r="150" spans="1:12" x14ac:dyDescent="0.35">
      <c r="A150" s="52" t="s">
        <v>182</v>
      </c>
      <c r="B150" s="52" t="s">
        <v>182</v>
      </c>
      <c r="C150" s="52" t="s">
        <v>182</v>
      </c>
      <c r="D150" s="56">
        <v>90</v>
      </c>
      <c r="E150" s="43">
        <v>7.5</v>
      </c>
      <c r="F150" s="43">
        <v>10.25</v>
      </c>
      <c r="G150" s="43">
        <f t="shared" si="19"/>
        <v>7.5</v>
      </c>
      <c r="H150" s="43">
        <f t="shared" si="20"/>
        <v>8.8312500000000007</v>
      </c>
      <c r="I150" s="43">
        <f t="shared" si="21"/>
        <v>6.9562500000000007</v>
      </c>
      <c r="J150" s="43">
        <f t="shared" si="22"/>
        <v>7.7291666666666675E-2</v>
      </c>
      <c r="K150" s="69"/>
      <c r="L150" s="55">
        <f t="shared" si="23"/>
        <v>0</v>
      </c>
    </row>
    <row r="151" spans="1:12" x14ac:dyDescent="0.35">
      <c r="A151" s="46" t="s">
        <v>183</v>
      </c>
      <c r="B151" s="46" t="s">
        <v>183</v>
      </c>
      <c r="C151" s="46" t="s">
        <v>183</v>
      </c>
      <c r="D151" s="47">
        <v>180</v>
      </c>
      <c r="E151" s="48">
        <v>8</v>
      </c>
      <c r="F151" s="48">
        <v>11</v>
      </c>
      <c r="G151" s="48">
        <f t="shared" si="19"/>
        <v>8</v>
      </c>
      <c r="H151" s="48">
        <f t="shared" si="20"/>
        <v>9.4200000000000017</v>
      </c>
      <c r="I151" s="48">
        <f t="shared" si="21"/>
        <v>7.4200000000000017</v>
      </c>
      <c r="J151" s="49">
        <f t="shared" si="22"/>
        <v>4.122222222222223E-2</v>
      </c>
      <c r="K151" s="70"/>
      <c r="L151" s="71">
        <f t="shared" si="23"/>
        <v>0</v>
      </c>
    </row>
    <row r="152" spans="1:12" x14ac:dyDescent="0.35">
      <c r="A152" s="52" t="s">
        <v>184</v>
      </c>
      <c r="B152" s="52" t="s">
        <v>184</v>
      </c>
      <c r="C152" s="52" t="s">
        <v>184</v>
      </c>
      <c r="D152" s="56">
        <v>144</v>
      </c>
      <c r="E152" s="43">
        <v>7</v>
      </c>
      <c r="F152" s="43">
        <v>9.5</v>
      </c>
      <c r="G152" s="43">
        <f t="shared" si="19"/>
        <v>7</v>
      </c>
      <c r="H152" s="43">
        <f t="shared" si="20"/>
        <v>8.2424999999999997</v>
      </c>
      <c r="I152" s="43">
        <f t="shared" si="21"/>
        <v>6.4924999999999997</v>
      </c>
      <c r="J152" s="43">
        <f t="shared" si="22"/>
        <v>4.5086805555555554E-2</v>
      </c>
      <c r="K152" s="69"/>
      <c r="L152" s="55">
        <f t="shared" si="23"/>
        <v>0</v>
      </c>
    </row>
    <row r="153" spans="1:12" x14ac:dyDescent="0.35">
      <c r="A153" s="46" t="s">
        <v>185</v>
      </c>
      <c r="B153" s="46" t="s">
        <v>185</v>
      </c>
      <c r="C153" s="46" t="s">
        <v>185</v>
      </c>
      <c r="D153" s="47">
        <v>160</v>
      </c>
      <c r="E153" s="48">
        <v>7</v>
      </c>
      <c r="F153" s="48">
        <v>9.75</v>
      </c>
      <c r="G153" s="48">
        <f t="shared" si="19"/>
        <v>7</v>
      </c>
      <c r="H153" s="48">
        <f t="shared" si="20"/>
        <v>8.2424999999999997</v>
      </c>
      <c r="I153" s="48">
        <f t="shared" si="21"/>
        <v>6.4924999999999997</v>
      </c>
      <c r="J153" s="49">
        <f t="shared" si="22"/>
        <v>4.0578125E-2</v>
      </c>
      <c r="K153" s="70"/>
      <c r="L153" s="71">
        <f t="shared" si="23"/>
        <v>0</v>
      </c>
    </row>
    <row r="154" spans="1:12" x14ac:dyDescent="0.35">
      <c r="A154" s="52" t="s">
        <v>186</v>
      </c>
      <c r="B154" s="52" t="s">
        <v>186</v>
      </c>
      <c r="C154" s="52" t="s">
        <v>186</v>
      </c>
      <c r="D154" s="56">
        <v>180</v>
      </c>
      <c r="E154" s="43">
        <v>8</v>
      </c>
      <c r="F154" s="43">
        <v>11</v>
      </c>
      <c r="G154" s="43">
        <f t="shared" si="19"/>
        <v>8</v>
      </c>
      <c r="H154" s="43">
        <f t="shared" si="20"/>
        <v>9.4200000000000017</v>
      </c>
      <c r="I154" s="43">
        <f t="shared" si="21"/>
        <v>7.4200000000000017</v>
      </c>
      <c r="J154" s="43">
        <f t="shared" si="22"/>
        <v>4.122222222222223E-2</v>
      </c>
      <c r="K154" s="69"/>
      <c r="L154" s="55">
        <f t="shared" si="23"/>
        <v>0</v>
      </c>
    </row>
    <row r="155" spans="1:12" x14ac:dyDescent="0.35">
      <c r="A155" s="46" t="s">
        <v>187</v>
      </c>
      <c r="B155" s="46" t="s">
        <v>187</v>
      </c>
      <c r="C155" s="46" t="s">
        <v>187</v>
      </c>
      <c r="D155" s="47">
        <v>90</v>
      </c>
      <c r="E155" s="48">
        <v>9</v>
      </c>
      <c r="F155" s="48">
        <v>12.25</v>
      </c>
      <c r="G155" s="48">
        <f t="shared" si="19"/>
        <v>9</v>
      </c>
      <c r="H155" s="48">
        <f t="shared" si="20"/>
        <v>10.5975</v>
      </c>
      <c r="I155" s="48">
        <f t="shared" si="21"/>
        <v>8.3475000000000001</v>
      </c>
      <c r="J155" s="49">
        <f t="shared" si="22"/>
        <v>9.2749999999999999E-2</v>
      </c>
      <c r="K155" s="70"/>
      <c r="L155" s="71">
        <f t="shared" si="23"/>
        <v>0</v>
      </c>
    </row>
    <row r="156" spans="1:12" x14ac:dyDescent="0.35">
      <c r="A156" s="52" t="s">
        <v>188</v>
      </c>
      <c r="B156" s="52" t="s">
        <v>188</v>
      </c>
      <c r="C156" s="52" t="s">
        <v>188</v>
      </c>
      <c r="D156" s="56">
        <v>90</v>
      </c>
      <c r="E156" s="43">
        <v>8</v>
      </c>
      <c r="F156" s="43">
        <v>11</v>
      </c>
      <c r="G156" s="43">
        <f t="shared" si="19"/>
        <v>8</v>
      </c>
      <c r="H156" s="43">
        <f t="shared" si="20"/>
        <v>9.4200000000000017</v>
      </c>
      <c r="I156" s="43">
        <f t="shared" si="21"/>
        <v>7.4200000000000017</v>
      </c>
      <c r="J156" s="43">
        <f t="shared" si="22"/>
        <v>8.2444444444444459E-2</v>
      </c>
      <c r="K156" s="69"/>
      <c r="L156" s="55">
        <f t="shared" si="23"/>
        <v>0</v>
      </c>
    </row>
    <row r="157" spans="1:12" x14ac:dyDescent="0.35">
      <c r="A157" s="46" t="s">
        <v>189</v>
      </c>
      <c r="B157" s="46" t="s">
        <v>189</v>
      </c>
      <c r="C157" s="46" t="s">
        <v>189</v>
      </c>
      <c r="D157" s="47">
        <v>1000</v>
      </c>
      <c r="E157" s="48">
        <v>7</v>
      </c>
      <c r="F157" s="48">
        <v>9.75</v>
      </c>
      <c r="G157" s="48">
        <f t="shared" si="19"/>
        <v>7</v>
      </c>
      <c r="H157" s="48">
        <f t="shared" si="20"/>
        <v>8.2424999999999997</v>
      </c>
      <c r="I157" s="48">
        <f t="shared" si="21"/>
        <v>6.4924999999999997</v>
      </c>
      <c r="J157" s="49">
        <f t="shared" si="22"/>
        <v>6.4925E-3</v>
      </c>
      <c r="K157" s="70"/>
      <c r="L157" s="71">
        <f t="shared" si="23"/>
        <v>0</v>
      </c>
    </row>
    <row r="158" spans="1:12" x14ac:dyDescent="0.35">
      <c r="A158" s="52" t="s">
        <v>190</v>
      </c>
      <c r="B158" s="52" t="s">
        <v>190</v>
      </c>
      <c r="C158" s="52" t="s">
        <v>190</v>
      </c>
      <c r="D158" s="56">
        <v>60</v>
      </c>
      <c r="E158" s="43">
        <v>7.5</v>
      </c>
      <c r="F158" s="43">
        <v>10.25</v>
      </c>
      <c r="G158" s="43">
        <f t="shared" si="19"/>
        <v>7.5</v>
      </c>
      <c r="H158" s="43">
        <f t="shared" si="20"/>
        <v>8.8312500000000007</v>
      </c>
      <c r="I158" s="43">
        <f t="shared" si="21"/>
        <v>6.9562500000000007</v>
      </c>
      <c r="J158" s="43">
        <f t="shared" si="22"/>
        <v>0.11593750000000001</v>
      </c>
      <c r="K158" s="69"/>
      <c r="L158" s="55">
        <f t="shared" si="23"/>
        <v>0</v>
      </c>
    </row>
    <row r="159" spans="1:12" x14ac:dyDescent="0.35">
      <c r="A159" s="46" t="s">
        <v>191</v>
      </c>
      <c r="B159" s="46" t="s">
        <v>191</v>
      </c>
      <c r="C159" s="46" t="s">
        <v>191</v>
      </c>
      <c r="D159" s="47">
        <v>2300</v>
      </c>
      <c r="E159" s="48">
        <v>7.5</v>
      </c>
      <c r="F159" s="48">
        <v>10.25</v>
      </c>
      <c r="G159" s="48">
        <f t="shared" si="19"/>
        <v>7.5</v>
      </c>
      <c r="H159" s="48">
        <f t="shared" si="20"/>
        <v>8.8312500000000007</v>
      </c>
      <c r="I159" s="48">
        <f t="shared" si="21"/>
        <v>6.9562500000000007</v>
      </c>
      <c r="J159" s="49">
        <f t="shared" si="22"/>
        <v>3.0244565217391307E-3</v>
      </c>
      <c r="K159" s="70"/>
      <c r="L159" s="71">
        <f t="shared" si="23"/>
        <v>0</v>
      </c>
    </row>
    <row r="160" spans="1:12" x14ac:dyDescent="0.35">
      <c r="A160" s="52" t="s">
        <v>192</v>
      </c>
      <c r="B160" s="52" t="s">
        <v>192</v>
      </c>
      <c r="C160" s="52" t="s">
        <v>192</v>
      </c>
      <c r="D160" s="56">
        <v>180</v>
      </c>
      <c r="E160" s="43">
        <v>8</v>
      </c>
      <c r="F160" s="43">
        <v>11</v>
      </c>
      <c r="G160" s="43">
        <f t="shared" si="19"/>
        <v>8</v>
      </c>
      <c r="H160" s="43">
        <f t="shared" si="20"/>
        <v>9.4200000000000017</v>
      </c>
      <c r="I160" s="43">
        <f t="shared" si="21"/>
        <v>7.4200000000000017</v>
      </c>
      <c r="J160" s="43">
        <f t="shared" si="22"/>
        <v>4.122222222222223E-2</v>
      </c>
      <c r="K160" s="69"/>
      <c r="L160" s="55">
        <f t="shared" si="23"/>
        <v>0</v>
      </c>
    </row>
    <row r="161" spans="1:12" x14ac:dyDescent="0.35">
      <c r="A161" s="46" t="s">
        <v>193</v>
      </c>
      <c r="B161" s="46" t="s">
        <v>193</v>
      </c>
      <c r="C161" s="46" t="s">
        <v>193</v>
      </c>
      <c r="D161" s="47">
        <v>200</v>
      </c>
      <c r="E161" s="48">
        <v>6.5</v>
      </c>
      <c r="F161" s="48">
        <v>9</v>
      </c>
      <c r="G161" s="48">
        <f t="shared" si="19"/>
        <v>6.5</v>
      </c>
      <c r="H161" s="48">
        <f t="shared" si="20"/>
        <v>7.6537500000000005</v>
      </c>
      <c r="I161" s="48">
        <f t="shared" si="21"/>
        <v>6.0287500000000005</v>
      </c>
      <c r="J161" s="49">
        <f t="shared" si="22"/>
        <v>3.0143750000000004E-2</v>
      </c>
      <c r="K161" s="70"/>
      <c r="L161" s="71">
        <f t="shared" si="23"/>
        <v>0</v>
      </c>
    </row>
    <row r="162" spans="1:12" x14ac:dyDescent="0.35">
      <c r="A162" s="52" t="s">
        <v>194</v>
      </c>
      <c r="B162" s="52" t="s">
        <v>194</v>
      </c>
      <c r="C162" s="52" t="s">
        <v>194</v>
      </c>
      <c r="D162" s="56">
        <v>150</v>
      </c>
      <c r="E162" s="43">
        <v>8</v>
      </c>
      <c r="F162" s="43">
        <v>11</v>
      </c>
      <c r="G162" s="43">
        <f t="shared" si="19"/>
        <v>8</v>
      </c>
      <c r="H162" s="43">
        <f t="shared" si="20"/>
        <v>9.4200000000000017</v>
      </c>
      <c r="I162" s="43">
        <f t="shared" si="21"/>
        <v>7.4200000000000017</v>
      </c>
      <c r="J162" s="43">
        <f t="shared" si="22"/>
        <v>4.946666666666668E-2</v>
      </c>
      <c r="K162" s="69"/>
      <c r="L162" s="55">
        <f t="shared" si="23"/>
        <v>0</v>
      </c>
    </row>
    <row r="163" spans="1:12" ht="15.45" thickBot="1" x14ac:dyDescent="0.4">
      <c r="A163" s="46" t="s">
        <v>195</v>
      </c>
      <c r="B163" s="46" t="s">
        <v>195</v>
      </c>
      <c r="C163" s="46" t="s">
        <v>195</v>
      </c>
      <c r="D163" s="47">
        <v>1</v>
      </c>
      <c r="E163" s="48">
        <v>9</v>
      </c>
      <c r="F163" s="48">
        <v>12.25</v>
      </c>
      <c r="G163" s="48">
        <f t="shared" si="19"/>
        <v>9</v>
      </c>
      <c r="H163" s="48">
        <f t="shared" si="20"/>
        <v>10.5975</v>
      </c>
      <c r="I163" s="48">
        <f t="shared" si="21"/>
        <v>8.3475000000000001</v>
      </c>
      <c r="J163" s="72">
        <f t="shared" si="22"/>
        <v>8.3475000000000001</v>
      </c>
      <c r="K163" s="73"/>
      <c r="L163" s="74">
        <f t="shared" si="23"/>
        <v>0</v>
      </c>
    </row>
    <row r="164" spans="1:12" ht="20.149999999999999" x14ac:dyDescent="0.4">
      <c r="A164" s="36" t="s">
        <v>196</v>
      </c>
      <c r="B164" s="35" t="s">
        <v>196</v>
      </c>
      <c r="C164" s="35" t="s">
        <v>196</v>
      </c>
      <c r="D164" s="36"/>
      <c r="E164" s="36"/>
      <c r="F164" s="35"/>
      <c r="G164" s="37"/>
      <c r="H164" s="37"/>
      <c r="I164" s="37"/>
      <c r="J164" s="66"/>
      <c r="K164" s="66"/>
      <c r="L164" s="75"/>
    </row>
    <row r="165" spans="1:12" x14ac:dyDescent="0.35">
      <c r="A165" s="76" t="s">
        <v>197</v>
      </c>
      <c r="B165" s="76" t="s">
        <v>197</v>
      </c>
      <c r="C165" s="76" t="s">
        <v>197</v>
      </c>
      <c r="D165" s="47">
        <v>40</v>
      </c>
      <c r="E165" s="48">
        <v>10</v>
      </c>
      <c r="F165" s="48">
        <v>13.75</v>
      </c>
      <c r="G165" s="48">
        <f t="shared" ref="G165:G174" si="24">IF($D$5="Canada",F165,E165)</f>
        <v>10</v>
      </c>
      <c r="H165" s="48">
        <f t="shared" ref="H165:H174" si="25">IF($D$8="yes",((G165*1.11)*(1+$D$7)),IF($D$8="NO",(G165*1.11)+(G165*$D$7)))</f>
        <v>11.775000000000002</v>
      </c>
      <c r="I165" s="48">
        <f t="shared" ref="I165:I174" si="26">IF($D$6="yes",(H165-(G165*0.25)),(H165-(G165*0.2)))</f>
        <v>9.2750000000000021</v>
      </c>
      <c r="J165" s="48">
        <f t="shared" ref="J165:J174" si="27">I165/D165</f>
        <v>0.23187500000000005</v>
      </c>
      <c r="K165" s="70"/>
      <c r="L165" s="71">
        <f t="shared" si="23"/>
        <v>0</v>
      </c>
    </row>
    <row r="166" spans="1:12" x14ac:dyDescent="0.35">
      <c r="A166" s="77" t="s">
        <v>198</v>
      </c>
      <c r="B166" s="77" t="s">
        <v>198</v>
      </c>
      <c r="C166" s="77" t="s">
        <v>198</v>
      </c>
      <c r="D166" s="56">
        <v>20</v>
      </c>
      <c r="E166" s="43">
        <v>10.5</v>
      </c>
      <c r="F166" s="43">
        <v>14.5</v>
      </c>
      <c r="G166" s="43">
        <f t="shared" si="24"/>
        <v>10.5</v>
      </c>
      <c r="H166" s="43">
        <f t="shared" si="25"/>
        <v>12.363750000000001</v>
      </c>
      <c r="I166" s="43">
        <f t="shared" si="26"/>
        <v>9.7387500000000014</v>
      </c>
      <c r="J166" s="43">
        <f t="shared" si="27"/>
        <v>0.48693750000000008</v>
      </c>
      <c r="K166" s="69"/>
      <c r="L166" s="55">
        <f t="shared" si="23"/>
        <v>0</v>
      </c>
    </row>
    <row r="167" spans="1:12" x14ac:dyDescent="0.35">
      <c r="A167" s="76" t="s">
        <v>199</v>
      </c>
      <c r="B167" s="76" t="s">
        <v>199</v>
      </c>
      <c r="C167" s="76" t="s">
        <v>199</v>
      </c>
      <c r="D167" s="47">
        <v>20</v>
      </c>
      <c r="E167" s="48">
        <v>10</v>
      </c>
      <c r="F167" s="48">
        <v>13.75</v>
      </c>
      <c r="G167" s="48">
        <f t="shared" si="24"/>
        <v>10</v>
      </c>
      <c r="H167" s="48">
        <f t="shared" si="25"/>
        <v>11.775000000000002</v>
      </c>
      <c r="I167" s="48">
        <f t="shared" si="26"/>
        <v>9.2750000000000021</v>
      </c>
      <c r="J167" s="48">
        <f t="shared" si="27"/>
        <v>0.46375000000000011</v>
      </c>
      <c r="K167" s="70"/>
      <c r="L167" s="78">
        <f t="shared" si="23"/>
        <v>0</v>
      </c>
    </row>
    <row r="168" spans="1:12" x14ac:dyDescent="0.35">
      <c r="A168" s="77" t="s">
        <v>200</v>
      </c>
      <c r="B168" s="77" t="s">
        <v>201</v>
      </c>
      <c r="C168" s="77" t="s">
        <v>201</v>
      </c>
      <c r="D168" s="56">
        <v>40</v>
      </c>
      <c r="E168" s="43">
        <v>7.5</v>
      </c>
      <c r="F168" s="43">
        <v>10.25</v>
      </c>
      <c r="G168" s="43">
        <f t="shared" si="24"/>
        <v>7.5</v>
      </c>
      <c r="H168" s="43">
        <f t="shared" si="25"/>
        <v>8.8312500000000007</v>
      </c>
      <c r="I168" s="43">
        <f t="shared" si="26"/>
        <v>6.9562500000000007</v>
      </c>
      <c r="J168" s="43">
        <f t="shared" si="27"/>
        <v>0.17390625000000001</v>
      </c>
      <c r="K168" s="69"/>
      <c r="L168" s="79">
        <f t="shared" si="23"/>
        <v>0</v>
      </c>
    </row>
    <row r="169" spans="1:12" x14ac:dyDescent="0.35">
      <c r="A169" s="76" t="s">
        <v>201</v>
      </c>
      <c r="B169" s="76" t="s">
        <v>200</v>
      </c>
      <c r="C169" s="76" t="s">
        <v>200</v>
      </c>
      <c r="D169" s="47">
        <v>40</v>
      </c>
      <c r="E169" s="48">
        <v>7.5</v>
      </c>
      <c r="F169" s="48">
        <v>10.25</v>
      </c>
      <c r="G169" s="48">
        <f t="shared" si="24"/>
        <v>7.5</v>
      </c>
      <c r="H169" s="48">
        <f t="shared" si="25"/>
        <v>8.8312500000000007</v>
      </c>
      <c r="I169" s="48">
        <f t="shared" si="26"/>
        <v>6.9562500000000007</v>
      </c>
      <c r="J169" s="48">
        <f t="shared" si="27"/>
        <v>0.17390625000000001</v>
      </c>
      <c r="K169" s="70"/>
      <c r="L169" s="78">
        <f t="shared" si="23"/>
        <v>0</v>
      </c>
    </row>
    <row r="170" spans="1:12" x14ac:dyDescent="0.35">
      <c r="A170" s="77" t="s">
        <v>202</v>
      </c>
      <c r="B170" s="77" t="s">
        <v>202</v>
      </c>
      <c r="C170" s="77" t="s">
        <v>202</v>
      </c>
      <c r="D170" s="56">
        <v>50</v>
      </c>
      <c r="E170" s="43">
        <v>6</v>
      </c>
      <c r="F170" s="43">
        <v>8.25</v>
      </c>
      <c r="G170" s="43">
        <f t="shared" si="24"/>
        <v>6</v>
      </c>
      <c r="H170" s="43">
        <f t="shared" si="25"/>
        <v>7.0650000000000004</v>
      </c>
      <c r="I170" s="43">
        <f t="shared" si="26"/>
        <v>5.5650000000000004</v>
      </c>
      <c r="J170" s="43">
        <f t="shared" si="27"/>
        <v>0.11130000000000001</v>
      </c>
      <c r="K170" s="69"/>
      <c r="L170" s="79">
        <f t="shared" si="23"/>
        <v>0</v>
      </c>
    </row>
    <row r="171" spans="1:12" x14ac:dyDescent="0.35">
      <c r="A171" s="76" t="s">
        <v>203</v>
      </c>
      <c r="B171" s="76" t="s">
        <v>203</v>
      </c>
      <c r="C171" s="76" t="s">
        <v>203</v>
      </c>
      <c r="D171" s="47">
        <v>15</v>
      </c>
      <c r="E171" s="48">
        <v>10</v>
      </c>
      <c r="F171" s="48">
        <v>13.5</v>
      </c>
      <c r="G171" s="48">
        <f t="shared" si="24"/>
        <v>10</v>
      </c>
      <c r="H171" s="48">
        <f t="shared" si="25"/>
        <v>11.775000000000002</v>
      </c>
      <c r="I171" s="48">
        <f t="shared" si="26"/>
        <v>9.2750000000000021</v>
      </c>
      <c r="J171" s="48">
        <f t="shared" si="27"/>
        <v>0.61833333333333351</v>
      </c>
      <c r="K171" s="70"/>
      <c r="L171" s="78">
        <f t="shared" si="23"/>
        <v>0</v>
      </c>
    </row>
    <row r="172" spans="1:12" x14ac:dyDescent="0.35">
      <c r="A172" s="77" t="s">
        <v>204</v>
      </c>
      <c r="B172" s="77" t="s">
        <v>205</v>
      </c>
      <c r="C172" s="77" t="s">
        <v>205</v>
      </c>
      <c r="D172" s="56">
        <v>20</v>
      </c>
      <c r="E172" s="43">
        <v>7</v>
      </c>
      <c r="F172" s="43">
        <v>9.75</v>
      </c>
      <c r="G172" s="43">
        <f t="shared" si="24"/>
        <v>7</v>
      </c>
      <c r="H172" s="43">
        <f t="shared" si="25"/>
        <v>8.2424999999999997</v>
      </c>
      <c r="I172" s="43">
        <f t="shared" si="26"/>
        <v>6.4924999999999997</v>
      </c>
      <c r="J172" s="43">
        <f t="shared" si="27"/>
        <v>0.324625</v>
      </c>
      <c r="K172" s="69"/>
      <c r="L172" s="79">
        <f t="shared" si="23"/>
        <v>0</v>
      </c>
    </row>
    <row r="173" spans="1:12" x14ac:dyDescent="0.35">
      <c r="A173" s="76" t="s">
        <v>206</v>
      </c>
      <c r="B173" s="76" t="s">
        <v>207</v>
      </c>
      <c r="C173" s="76" t="s">
        <v>207</v>
      </c>
      <c r="D173" s="47">
        <v>20</v>
      </c>
      <c r="E173" s="48">
        <v>7</v>
      </c>
      <c r="F173" s="48">
        <v>9.75</v>
      </c>
      <c r="G173" s="48">
        <f t="shared" si="24"/>
        <v>7</v>
      </c>
      <c r="H173" s="48">
        <f t="shared" si="25"/>
        <v>8.2424999999999997</v>
      </c>
      <c r="I173" s="48">
        <f t="shared" si="26"/>
        <v>6.4924999999999997</v>
      </c>
      <c r="J173" s="48">
        <f t="shared" si="27"/>
        <v>0.324625</v>
      </c>
      <c r="K173" s="70"/>
      <c r="L173" s="78">
        <f t="shared" si="23"/>
        <v>0</v>
      </c>
    </row>
    <row r="174" spans="1:12" ht="15.45" thickBot="1" x14ac:dyDescent="0.4">
      <c r="A174" s="80" t="s">
        <v>208</v>
      </c>
      <c r="B174" s="80" t="s">
        <v>208</v>
      </c>
      <c r="C174" s="80" t="s">
        <v>208</v>
      </c>
      <c r="D174" s="81">
        <v>20</v>
      </c>
      <c r="E174" s="82">
        <v>10</v>
      </c>
      <c r="F174" s="82">
        <v>13.75</v>
      </c>
      <c r="G174" s="82">
        <f t="shared" si="24"/>
        <v>10</v>
      </c>
      <c r="H174" s="43">
        <f t="shared" si="25"/>
        <v>11.775000000000002</v>
      </c>
      <c r="I174" s="82">
        <f t="shared" si="26"/>
        <v>9.2750000000000021</v>
      </c>
      <c r="J174" s="82">
        <f t="shared" si="27"/>
        <v>0.46375000000000011</v>
      </c>
      <c r="K174" s="83"/>
      <c r="L174" s="84">
        <f t="shared" si="23"/>
        <v>0</v>
      </c>
    </row>
    <row r="175" spans="1:12" ht="20.149999999999999" x14ac:dyDescent="0.4">
      <c r="A175" s="85" t="str">
        <f>IF($F$5="Canada",C175,B175)</f>
        <v xml:space="preserve">MEMORIES &amp; MORE </v>
      </c>
      <c r="B175" s="64" t="s">
        <v>209</v>
      </c>
      <c r="C175" s="64" t="s">
        <v>209</v>
      </c>
      <c r="D175" s="63"/>
      <c r="E175" s="63"/>
      <c r="F175" s="65"/>
      <c r="G175" s="65"/>
      <c r="H175" s="86"/>
      <c r="I175" s="65"/>
      <c r="J175" s="66"/>
      <c r="K175" s="87"/>
      <c r="L175" s="88"/>
    </row>
    <row r="176" spans="1:12" x14ac:dyDescent="0.35">
      <c r="A176" s="46" t="s">
        <v>210</v>
      </c>
      <c r="B176" s="46" t="s">
        <v>210</v>
      </c>
      <c r="C176" s="46"/>
      <c r="D176" s="47">
        <v>50</v>
      </c>
      <c r="E176" s="48">
        <v>10</v>
      </c>
      <c r="F176" s="48">
        <v>13.75</v>
      </c>
      <c r="G176" s="48">
        <f>IF($D$5="Canada",F176,E176)</f>
        <v>10</v>
      </c>
      <c r="H176" s="48">
        <f>IF($D$8="yes",((G176*1.11)*(1+$D$7)),IF($D$8="NO",(G176*1.11)+(G176*$D$7)))</f>
        <v>11.775000000000002</v>
      </c>
      <c r="I176" s="48">
        <f>IF($D$6="yes",(H176-(G176*0.25)),(H176-(G176*0.2)))</f>
        <v>9.2750000000000021</v>
      </c>
      <c r="J176" s="49">
        <f>I176/D176</f>
        <v>0.18550000000000005</v>
      </c>
      <c r="K176" s="70"/>
      <c r="L176" s="71">
        <f>J176*K176</f>
        <v>0</v>
      </c>
    </row>
    <row r="177" spans="1:12" x14ac:dyDescent="0.35">
      <c r="A177" s="52" t="s">
        <v>211</v>
      </c>
      <c r="B177" s="52" t="s">
        <v>210</v>
      </c>
      <c r="C177" s="52"/>
      <c r="D177" s="56">
        <v>20</v>
      </c>
      <c r="E177" s="43">
        <v>12</v>
      </c>
      <c r="F177" s="43">
        <v>16.5</v>
      </c>
      <c r="G177" s="43">
        <f>IF($D$5="Canada",F177,E177)</f>
        <v>12</v>
      </c>
      <c r="H177" s="43">
        <f>IF($D$8="yes",((G177*1.11)*(1+$D$7)),IF($D$8="NO",(G177*1.11)+(G177*$D$7)))</f>
        <v>14.13</v>
      </c>
      <c r="I177" s="43">
        <f>IF($D$6="yes",(H177-(G177*0.25)),(H177-(G177*0.2)))</f>
        <v>11.13</v>
      </c>
      <c r="J177" s="43">
        <f>I177/D177</f>
        <v>0.55649999999999999</v>
      </c>
      <c r="K177" s="69"/>
      <c r="L177" s="55">
        <f>J177*K177</f>
        <v>0</v>
      </c>
    </row>
    <row r="178" spans="1:12" x14ac:dyDescent="0.35">
      <c r="A178" s="46" t="s">
        <v>212</v>
      </c>
      <c r="B178" s="46" t="s">
        <v>212</v>
      </c>
      <c r="C178" s="46"/>
      <c r="D178" s="47">
        <v>54</v>
      </c>
      <c r="E178" s="48">
        <v>10</v>
      </c>
      <c r="F178" s="48">
        <v>13.75</v>
      </c>
      <c r="G178" s="48">
        <f>IF($D$5="Canada",F178,E178)</f>
        <v>10</v>
      </c>
      <c r="H178" s="48">
        <f>IF($D$8="yes",((G178*1.11)*(1+$D$7)),IF($D$8="NO",(G178*1.11)+(G178*$D$7)))</f>
        <v>11.775000000000002</v>
      </c>
      <c r="I178" s="48">
        <f>IF($D$6="yes",(H178-(G178*0.25)),(H178-(G178*0.2)))</f>
        <v>9.2750000000000021</v>
      </c>
      <c r="J178" s="49">
        <f>I178/D178</f>
        <v>0.17175925925925931</v>
      </c>
      <c r="K178" s="70"/>
      <c r="L178" s="71">
        <f>J178*K178</f>
        <v>0</v>
      </c>
    </row>
    <row r="179" spans="1:12" x14ac:dyDescent="0.35">
      <c r="A179" s="52" t="s">
        <v>213</v>
      </c>
      <c r="B179" s="52" t="s">
        <v>213</v>
      </c>
      <c r="C179" s="52"/>
      <c r="D179" s="56">
        <v>1</v>
      </c>
      <c r="E179" s="43">
        <v>10.5</v>
      </c>
      <c r="F179" s="43">
        <v>14.5</v>
      </c>
      <c r="G179" s="43">
        <f>IF($D$5="Canada",F179,E179)</f>
        <v>10.5</v>
      </c>
      <c r="H179" s="43">
        <f>IF($D$8="yes",((G179*1.11)*(1+$D$7)),IF($D$8="NO",(G179*1.11)+(G179*$D$7)))</f>
        <v>12.363750000000001</v>
      </c>
      <c r="I179" s="43">
        <f>IF($D$6="yes",(H179-(G179*0.25)),(H179-(G179*0.2)))</f>
        <v>9.7387500000000014</v>
      </c>
      <c r="J179" s="43">
        <f>I179/D179</f>
        <v>9.7387500000000014</v>
      </c>
      <c r="K179" s="69"/>
      <c r="L179" s="55">
        <f>J179*K179</f>
        <v>0</v>
      </c>
    </row>
    <row r="180" spans="1:12" x14ac:dyDescent="0.35">
      <c r="A180" s="46" t="s">
        <v>214</v>
      </c>
      <c r="B180" s="46" t="s">
        <v>215</v>
      </c>
      <c r="C180" s="46"/>
      <c r="D180" s="47">
        <v>12</v>
      </c>
      <c r="E180" s="48">
        <v>6.25</v>
      </c>
      <c r="F180" s="48">
        <v>8.5</v>
      </c>
      <c r="G180" s="48">
        <f>IF($D$5="Canada",F180,E180)</f>
        <v>6.25</v>
      </c>
      <c r="H180" s="48">
        <f>IF($D$8="yes",((G180*1.11)*(1+$D$7)),IF($D$8="NO",(G180*1.11)+(G180*$D$7)))</f>
        <v>7.3593750000000009</v>
      </c>
      <c r="I180" s="48">
        <f>IF($D$6="yes",(H180-(G180*0.25)),(H180-(G180*0.2)))</f>
        <v>5.7968750000000009</v>
      </c>
      <c r="J180" s="49">
        <f>I180/D180</f>
        <v>0.48307291666666674</v>
      </c>
      <c r="K180" s="70"/>
      <c r="L180" s="71">
        <f>J180*K180</f>
        <v>0</v>
      </c>
    </row>
    <row r="181" spans="1:12" ht="21.65" customHeight="1" thickBot="1" x14ac:dyDescent="0.45">
      <c r="A181" s="85" t="str">
        <f>IF($F$5="Canada",C181,B181)</f>
        <v xml:space="preserve">PACKAGING, BAGS &amp; ACCESSORIES </v>
      </c>
      <c r="B181" s="64" t="s">
        <v>216</v>
      </c>
      <c r="C181" s="64" t="s">
        <v>217</v>
      </c>
      <c r="D181" s="63"/>
      <c r="E181" s="63"/>
      <c r="F181" s="65"/>
      <c r="G181" s="65"/>
      <c r="H181" s="65"/>
      <c r="I181" s="65"/>
      <c r="J181" s="66"/>
      <c r="K181" s="87"/>
      <c r="L181" s="88"/>
    </row>
    <row r="182" spans="1:12" x14ac:dyDescent="0.35">
      <c r="A182" s="52" t="s">
        <v>218</v>
      </c>
      <c r="B182" s="52" t="s">
        <v>218</v>
      </c>
      <c r="C182" s="52" t="s">
        <v>218</v>
      </c>
      <c r="D182" s="56">
        <v>8</v>
      </c>
      <c r="E182" s="43">
        <v>10</v>
      </c>
      <c r="F182" s="43">
        <v>13.75</v>
      </c>
      <c r="G182" s="43">
        <f>IF($D$5="Canada",F182,E182)</f>
        <v>10</v>
      </c>
      <c r="H182" s="42">
        <f t="shared" ref="H182:H187" si="28">IF($D$8="yes",((G182*1.11)*(1+$D$7)),IF($D$8="NO",(G182*1.11)+(G182*$D$7)))</f>
        <v>11.775000000000002</v>
      </c>
      <c r="I182" s="43">
        <f t="shared" ref="I182:I187" si="29">IF($D$6="yes",(H182-(G182*0.25)),(H182-(G182*0.2)))</f>
        <v>9.2750000000000021</v>
      </c>
      <c r="J182" s="43">
        <f t="shared" ref="J182:J187" si="30">I182/D182</f>
        <v>1.1593750000000003</v>
      </c>
      <c r="K182" s="69"/>
      <c r="L182" s="55">
        <f t="shared" ref="L182:L187" si="31">J182*K182</f>
        <v>0</v>
      </c>
    </row>
    <row r="183" spans="1:12" x14ac:dyDescent="0.35">
      <c r="A183" s="46" t="s">
        <v>219</v>
      </c>
      <c r="B183" s="46" t="s">
        <v>219</v>
      </c>
      <c r="C183" s="46" t="s">
        <v>219</v>
      </c>
      <c r="D183" s="47">
        <v>50</v>
      </c>
      <c r="E183" s="48">
        <v>5.5</v>
      </c>
      <c r="F183" s="48">
        <v>7.5</v>
      </c>
      <c r="G183" s="48">
        <f>IF($D$5="Canada",F183,E183)</f>
        <v>5.5</v>
      </c>
      <c r="H183" s="48">
        <f t="shared" si="28"/>
        <v>6.4762500000000003</v>
      </c>
      <c r="I183" s="48">
        <f t="shared" si="29"/>
        <v>5.1012500000000003</v>
      </c>
      <c r="J183" s="49">
        <f t="shared" si="30"/>
        <v>0.102025</v>
      </c>
      <c r="K183" s="70"/>
      <c r="L183" s="71">
        <f t="shared" si="31"/>
        <v>0</v>
      </c>
    </row>
    <row r="184" spans="1:12" x14ac:dyDescent="0.35">
      <c r="A184" s="52" t="s">
        <v>220</v>
      </c>
      <c r="B184" s="52" t="s">
        <v>220</v>
      </c>
      <c r="C184" s="52" t="s">
        <v>220</v>
      </c>
      <c r="D184" s="56">
        <v>10</v>
      </c>
      <c r="E184" s="43">
        <v>10</v>
      </c>
      <c r="F184" s="43">
        <v>13.75</v>
      </c>
      <c r="G184" s="43">
        <f>IF($D$5="Canada",F184,E184)</f>
        <v>10</v>
      </c>
      <c r="H184" s="43">
        <f t="shared" si="28"/>
        <v>11.775000000000002</v>
      </c>
      <c r="I184" s="43">
        <f t="shared" si="29"/>
        <v>9.2750000000000021</v>
      </c>
      <c r="J184" s="43">
        <f t="shared" si="30"/>
        <v>0.92750000000000021</v>
      </c>
      <c r="K184" s="69"/>
      <c r="L184" s="55">
        <f t="shared" si="31"/>
        <v>0</v>
      </c>
    </row>
    <row r="185" spans="1:12" x14ac:dyDescent="0.35">
      <c r="A185" s="46" t="s">
        <v>221</v>
      </c>
      <c r="B185" s="46" t="s">
        <v>221</v>
      </c>
      <c r="C185" s="46" t="s">
        <v>221</v>
      </c>
      <c r="D185" s="47">
        <v>10</v>
      </c>
      <c r="E185" s="48">
        <v>6</v>
      </c>
      <c r="F185" s="48">
        <v>8.25</v>
      </c>
      <c r="G185" s="48">
        <f>IF($D$5="Canada",F185,E185)</f>
        <v>6</v>
      </c>
      <c r="H185" s="48">
        <f t="shared" si="28"/>
        <v>7.0650000000000004</v>
      </c>
      <c r="I185" s="48">
        <f t="shared" si="29"/>
        <v>5.5650000000000004</v>
      </c>
      <c r="J185" s="49">
        <f t="shared" si="30"/>
        <v>0.55649999999999999</v>
      </c>
      <c r="K185" s="70"/>
      <c r="L185" s="71">
        <f t="shared" si="31"/>
        <v>0</v>
      </c>
    </row>
    <row r="186" spans="1:12" x14ac:dyDescent="0.35">
      <c r="A186" s="52" t="s">
        <v>222</v>
      </c>
      <c r="B186" s="52" t="s">
        <v>222</v>
      </c>
      <c r="C186" s="52" t="s">
        <v>222</v>
      </c>
      <c r="D186" s="56">
        <v>10</v>
      </c>
      <c r="E186" s="43">
        <v>7.5</v>
      </c>
      <c r="F186" s="43">
        <v>10.25</v>
      </c>
      <c r="G186" s="43">
        <f>IF($D$5="Canada",F186,E186)</f>
        <v>7.5</v>
      </c>
      <c r="H186" s="43">
        <f t="shared" si="28"/>
        <v>8.8312500000000007</v>
      </c>
      <c r="I186" s="43">
        <f t="shared" si="29"/>
        <v>6.9562500000000007</v>
      </c>
      <c r="J186" s="43">
        <f t="shared" si="30"/>
        <v>0.69562500000000005</v>
      </c>
      <c r="K186" s="69"/>
      <c r="L186" s="55">
        <f t="shared" si="31"/>
        <v>0</v>
      </c>
    </row>
    <row r="187" spans="1:12" x14ac:dyDescent="0.35">
      <c r="A187" s="46" t="s">
        <v>223</v>
      </c>
      <c r="B187" s="46" t="s">
        <v>223</v>
      </c>
      <c r="C187" s="46" t="s">
        <v>223</v>
      </c>
      <c r="D187" s="47">
        <v>8</v>
      </c>
      <c r="E187" s="48">
        <v>11.5</v>
      </c>
      <c r="F187" s="48">
        <v>15.75</v>
      </c>
      <c r="G187" s="48">
        <f>IF($C$5="Canada",F187,E187)</f>
        <v>11.5</v>
      </c>
      <c r="H187" s="48">
        <f t="shared" si="28"/>
        <v>13.541250000000002</v>
      </c>
      <c r="I187" s="48">
        <f t="shared" si="29"/>
        <v>10.666250000000002</v>
      </c>
      <c r="J187" s="49">
        <f t="shared" si="30"/>
        <v>1.3332812500000002</v>
      </c>
      <c r="K187" s="70"/>
      <c r="L187" s="71">
        <f t="shared" si="31"/>
        <v>0</v>
      </c>
    </row>
    <row r="188" spans="1:12" ht="20.149999999999999" x14ac:dyDescent="0.4">
      <c r="A188" s="85" t="str">
        <f>IF($F$5="Canada",C188,B188)</f>
        <v xml:space="preserve">POWDERS &amp; PASTES </v>
      </c>
      <c r="B188" s="64" t="s">
        <v>224</v>
      </c>
      <c r="C188" s="64" t="s">
        <v>225</v>
      </c>
      <c r="D188" s="63"/>
      <c r="E188" s="63"/>
      <c r="F188" s="65"/>
      <c r="G188" s="65"/>
      <c r="H188" s="65"/>
      <c r="I188" s="65"/>
      <c r="J188" s="66"/>
      <c r="K188" s="87"/>
      <c r="L188" s="88"/>
    </row>
    <row r="189" spans="1:12" x14ac:dyDescent="0.35">
      <c r="A189" s="46" t="s">
        <v>226</v>
      </c>
      <c r="B189" s="46" t="s">
        <v>227</v>
      </c>
      <c r="C189" s="46" t="s">
        <v>227</v>
      </c>
      <c r="D189" s="47">
        <v>3</v>
      </c>
      <c r="E189" s="48">
        <v>18</v>
      </c>
      <c r="F189" s="48">
        <v>25</v>
      </c>
      <c r="G189" s="48">
        <f t="shared" ref="G189:G194" si="32">IF($D$5="Canada",F189,E189)</f>
        <v>18</v>
      </c>
      <c r="H189" s="48">
        <f t="shared" ref="H189:H194" si="33">IF($D$8="yes",((G189*1.11)*(1+$D$7)),IF($D$8="NO",(G189*1.11)+(G189*$D$7)))</f>
        <v>21.195</v>
      </c>
      <c r="I189" s="48">
        <f t="shared" ref="I189:I194" si="34">IF($D$6="yes",(H189-(G189*0.25)),(H189-(G189*0.2)))</f>
        <v>16.695</v>
      </c>
      <c r="J189" s="49">
        <f t="shared" ref="J189:J194" si="35">I189/D189</f>
        <v>5.5650000000000004</v>
      </c>
      <c r="K189" s="70"/>
      <c r="L189" s="71">
        <f t="shared" ref="L189:L194" si="36">J189*K189</f>
        <v>0</v>
      </c>
    </row>
    <row r="190" spans="1:12" x14ac:dyDescent="0.35">
      <c r="A190" s="52" t="s">
        <v>228</v>
      </c>
      <c r="B190" s="52" t="s">
        <v>229</v>
      </c>
      <c r="C190" s="52" t="s">
        <v>229</v>
      </c>
      <c r="D190" s="56">
        <v>3</v>
      </c>
      <c r="E190" s="43">
        <v>18</v>
      </c>
      <c r="F190" s="43">
        <v>25</v>
      </c>
      <c r="G190" s="43">
        <f t="shared" si="32"/>
        <v>18</v>
      </c>
      <c r="H190" s="43">
        <f t="shared" si="33"/>
        <v>21.195</v>
      </c>
      <c r="I190" s="43">
        <f t="shared" si="34"/>
        <v>16.695</v>
      </c>
      <c r="J190" s="43">
        <f t="shared" si="35"/>
        <v>5.5650000000000004</v>
      </c>
      <c r="K190" s="89"/>
      <c r="L190" s="55">
        <f t="shared" si="36"/>
        <v>0</v>
      </c>
    </row>
    <row r="191" spans="1:12" x14ac:dyDescent="0.35">
      <c r="A191" s="46" t="s">
        <v>230</v>
      </c>
      <c r="B191" s="46" t="s">
        <v>230</v>
      </c>
      <c r="C191" s="46" t="s">
        <v>230</v>
      </c>
      <c r="D191" s="47">
        <v>1</v>
      </c>
      <c r="E191" s="48">
        <v>8</v>
      </c>
      <c r="F191" s="48">
        <v>11</v>
      </c>
      <c r="G191" s="48">
        <f t="shared" si="32"/>
        <v>8</v>
      </c>
      <c r="H191" s="48">
        <f t="shared" si="33"/>
        <v>9.4200000000000017</v>
      </c>
      <c r="I191" s="48">
        <f t="shared" si="34"/>
        <v>7.4200000000000017</v>
      </c>
      <c r="J191" s="49">
        <f t="shared" si="35"/>
        <v>7.4200000000000017</v>
      </c>
      <c r="K191" s="70"/>
      <c r="L191" s="71">
        <f t="shared" si="36"/>
        <v>0</v>
      </c>
    </row>
    <row r="192" spans="1:12" x14ac:dyDescent="0.35">
      <c r="A192" s="52" t="s">
        <v>231</v>
      </c>
      <c r="B192" s="52" t="s">
        <v>231</v>
      </c>
      <c r="C192" s="52" t="s">
        <v>231</v>
      </c>
      <c r="D192" s="56">
        <v>1</v>
      </c>
      <c r="E192" s="43">
        <v>9</v>
      </c>
      <c r="F192" s="43">
        <v>12.25</v>
      </c>
      <c r="G192" s="43">
        <f t="shared" si="32"/>
        <v>9</v>
      </c>
      <c r="H192" s="43">
        <f t="shared" si="33"/>
        <v>10.5975</v>
      </c>
      <c r="I192" s="43">
        <f t="shared" si="34"/>
        <v>8.3475000000000001</v>
      </c>
      <c r="J192" s="43">
        <f t="shared" si="35"/>
        <v>8.3475000000000001</v>
      </c>
      <c r="K192" s="89"/>
      <c r="L192" s="55">
        <f t="shared" si="36"/>
        <v>0</v>
      </c>
    </row>
    <row r="193" spans="1:12" x14ac:dyDescent="0.35">
      <c r="A193" s="46" t="s">
        <v>232</v>
      </c>
      <c r="B193" s="46" t="s">
        <v>232</v>
      </c>
      <c r="C193" s="46" t="s">
        <v>232</v>
      </c>
      <c r="D193" s="47">
        <v>1</v>
      </c>
      <c r="E193" s="48">
        <v>8</v>
      </c>
      <c r="F193" s="48">
        <v>11</v>
      </c>
      <c r="G193" s="48">
        <f t="shared" si="32"/>
        <v>8</v>
      </c>
      <c r="H193" s="48">
        <f t="shared" si="33"/>
        <v>9.4200000000000017</v>
      </c>
      <c r="I193" s="48">
        <f t="shared" si="34"/>
        <v>7.4200000000000017</v>
      </c>
      <c r="J193" s="49">
        <f t="shared" si="35"/>
        <v>7.4200000000000017</v>
      </c>
      <c r="K193" s="70"/>
      <c r="L193" s="71">
        <f t="shared" si="36"/>
        <v>0</v>
      </c>
    </row>
    <row r="194" spans="1:12" x14ac:dyDescent="0.35">
      <c r="A194" s="52" t="s">
        <v>43</v>
      </c>
      <c r="B194" s="52" t="s">
        <v>43</v>
      </c>
      <c r="C194" s="52" t="s">
        <v>43</v>
      </c>
      <c r="D194" s="56">
        <v>1</v>
      </c>
      <c r="E194" s="43">
        <v>6</v>
      </c>
      <c r="F194" s="43">
        <v>8.25</v>
      </c>
      <c r="G194" s="43">
        <f t="shared" si="32"/>
        <v>6</v>
      </c>
      <c r="H194" s="43">
        <f t="shared" si="33"/>
        <v>7.0650000000000004</v>
      </c>
      <c r="I194" s="43">
        <f t="shared" si="34"/>
        <v>5.5650000000000004</v>
      </c>
      <c r="J194" s="43">
        <f t="shared" si="35"/>
        <v>5.5650000000000004</v>
      </c>
      <c r="K194" s="69"/>
      <c r="L194" s="55">
        <f t="shared" si="36"/>
        <v>0</v>
      </c>
    </row>
    <row r="195" spans="1:12" ht="20.6" thickBot="1" x14ac:dyDescent="0.45">
      <c r="A195" s="85" t="str">
        <f>IF($F$5="Canada",C195,B195)</f>
        <v xml:space="preserve">RIBBON </v>
      </c>
      <c r="B195" s="64" t="s">
        <v>233</v>
      </c>
      <c r="C195" s="64" t="s">
        <v>234</v>
      </c>
      <c r="D195" s="63"/>
      <c r="E195" s="63"/>
      <c r="F195" s="65"/>
      <c r="G195" s="65"/>
      <c r="H195" s="65"/>
      <c r="I195" s="65"/>
      <c r="J195" s="66"/>
      <c r="K195" s="90"/>
      <c r="L195" s="91"/>
    </row>
    <row r="196" spans="1:12" x14ac:dyDescent="0.35">
      <c r="A196" s="52" t="s">
        <v>235</v>
      </c>
      <c r="B196" s="52" t="s">
        <v>235</v>
      </c>
      <c r="C196" s="52" t="s">
        <v>235</v>
      </c>
      <c r="D196" s="56">
        <v>5</v>
      </c>
      <c r="E196" s="43">
        <v>6.5</v>
      </c>
      <c r="F196" s="43">
        <v>9</v>
      </c>
      <c r="G196" s="43">
        <f t="shared" ref="G196:G226" si="37">IF($D$5="Canada",F196,E196)</f>
        <v>6.5</v>
      </c>
      <c r="H196" s="42">
        <f t="shared" ref="H196:H226" si="38">IF($D$8="yes",((G196*1.11)*(1+$D$7)),IF($D$8="NO",(G196*1.11)+(G196*$D$7)))</f>
        <v>7.6537500000000005</v>
      </c>
      <c r="I196" s="43">
        <f t="shared" ref="I196:I226" si="39">IF($D$6="yes",(H196-(G196*0.25)),(H196-(G196*0.2)))</f>
        <v>6.0287500000000005</v>
      </c>
      <c r="J196" s="43">
        <f t="shared" ref="J196:J226" si="40">I196/(D196*36)</f>
        <v>3.3493055555555561E-2</v>
      </c>
      <c r="K196" s="69"/>
      <c r="L196" s="55">
        <f t="shared" ref="L196:L226" si="41">J196*K196</f>
        <v>0</v>
      </c>
    </row>
    <row r="197" spans="1:12" x14ac:dyDescent="0.35">
      <c r="A197" s="46" t="s">
        <v>236</v>
      </c>
      <c r="B197" s="46" t="s">
        <v>236</v>
      </c>
      <c r="C197" s="46" t="s">
        <v>236</v>
      </c>
      <c r="D197" s="47">
        <v>10</v>
      </c>
      <c r="E197" s="48">
        <v>8</v>
      </c>
      <c r="F197" s="48">
        <v>11</v>
      </c>
      <c r="G197" s="48">
        <f t="shared" si="37"/>
        <v>8</v>
      </c>
      <c r="H197" s="48">
        <f t="shared" si="38"/>
        <v>9.4200000000000017</v>
      </c>
      <c r="I197" s="48">
        <f t="shared" si="39"/>
        <v>7.4200000000000017</v>
      </c>
      <c r="J197" s="49">
        <f t="shared" si="40"/>
        <v>2.0611111111111115E-2</v>
      </c>
      <c r="K197" s="70"/>
      <c r="L197" s="71">
        <f t="shared" si="41"/>
        <v>0</v>
      </c>
    </row>
    <row r="198" spans="1:12" x14ac:dyDescent="0.35">
      <c r="A198" s="52" t="s">
        <v>237</v>
      </c>
      <c r="B198" s="52" t="s">
        <v>237</v>
      </c>
      <c r="C198" s="52" t="s">
        <v>237</v>
      </c>
      <c r="D198" s="56">
        <v>10</v>
      </c>
      <c r="E198" s="43">
        <v>8</v>
      </c>
      <c r="F198" s="43">
        <v>11</v>
      </c>
      <c r="G198" s="43">
        <f t="shared" si="37"/>
        <v>8</v>
      </c>
      <c r="H198" s="43">
        <f t="shared" si="38"/>
        <v>9.4200000000000017</v>
      </c>
      <c r="I198" s="43">
        <f t="shared" si="39"/>
        <v>7.4200000000000017</v>
      </c>
      <c r="J198" s="43">
        <f t="shared" si="40"/>
        <v>2.0611111111111115E-2</v>
      </c>
      <c r="K198" s="69"/>
      <c r="L198" s="55">
        <f t="shared" si="41"/>
        <v>0</v>
      </c>
    </row>
    <row r="199" spans="1:12" x14ac:dyDescent="0.35">
      <c r="A199" s="46" t="s">
        <v>238</v>
      </c>
      <c r="B199" s="46" t="s">
        <v>238</v>
      </c>
      <c r="C199" s="46" t="s">
        <v>238</v>
      </c>
      <c r="D199" s="47">
        <v>10</v>
      </c>
      <c r="E199" s="48">
        <v>8</v>
      </c>
      <c r="F199" s="48">
        <v>11</v>
      </c>
      <c r="G199" s="48">
        <f t="shared" si="37"/>
        <v>8</v>
      </c>
      <c r="H199" s="48">
        <f t="shared" si="38"/>
        <v>9.4200000000000017</v>
      </c>
      <c r="I199" s="48">
        <f t="shared" si="39"/>
        <v>7.4200000000000017</v>
      </c>
      <c r="J199" s="49">
        <f t="shared" si="40"/>
        <v>2.0611111111111115E-2</v>
      </c>
      <c r="K199" s="70"/>
      <c r="L199" s="71">
        <f t="shared" si="41"/>
        <v>0</v>
      </c>
    </row>
    <row r="200" spans="1:12" x14ac:dyDescent="0.35">
      <c r="A200" s="52" t="s">
        <v>239</v>
      </c>
      <c r="B200" s="52" t="s">
        <v>239</v>
      </c>
      <c r="C200" s="52" t="s">
        <v>239</v>
      </c>
      <c r="D200" s="56">
        <v>10</v>
      </c>
      <c r="E200" s="43">
        <v>6</v>
      </c>
      <c r="F200" s="43">
        <v>8.25</v>
      </c>
      <c r="G200" s="43">
        <f t="shared" si="37"/>
        <v>6</v>
      </c>
      <c r="H200" s="43">
        <f t="shared" si="38"/>
        <v>7.0650000000000004</v>
      </c>
      <c r="I200" s="43">
        <f t="shared" si="39"/>
        <v>5.5650000000000004</v>
      </c>
      <c r="J200" s="43">
        <f t="shared" si="40"/>
        <v>1.5458333333333334E-2</v>
      </c>
      <c r="K200" s="69"/>
      <c r="L200" s="55">
        <f t="shared" si="41"/>
        <v>0</v>
      </c>
    </row>
    <row r="201" spans="1:12" x14ac:dyDescent="0.35">
      <c r="A201" s="46" t="s">
        <v>240</v>
      </c>
      <c r="B201" s="46" t="s">
        <v>241</v>
      </c>
      <c r="C201" s="46" t="s">
        <v>241</v>
      </c>
      <c r="D201" s="47">
        <v>5</v>
      </c>
      <c r="E201" s="48">
        <v>8</v>
      </c>
      <c r="F201" s="48">
        <v>11</v>
      </c>
      <c r="G201" s="48">
        <f t="shared" si="37"/>
        <v>8</v>
      </c>
      <c r="H201" s="48">
        <f t="shared" si="38"/>
        <v>9.4200000000000017</v>
      </c>
      <c r="I201" s="48">
        <f t="shared" si="39"/>
        <v>7.4200000000000017</v>
      </c>
      <c r="J201" s="49">
        <f t="shared" si="40"/>
        <v>4.122222222222223E-2</v>
      </c>
      <c r="K201" s="70"/>
      <c r="L201" s="71">
        <f t="shared" si="41"/>
        <v>0</v>
      </c>
    </row>
    <row r="202" spans="1:12" x14ac:dyDescent="0.35">
      <c r="A202" s="52" t="s">
        <v>242</v>
      </c>
      <c r="B202" s="52" t="s">
        <v>242</v>
      </c>
      <c r="C202" s="52" t="s">
        <v>242</v>
      </c>
      <c r="D202" s="56">
        <v>15</v>
      </c>
      <c r="E202" s="43">
        <v>5</v>
      </c>
      <c r="F202" s="43">
        <v>7</v>
      </c>
      <c r="G202" s="43">
        <f t="shared" si="37"/>
        <v>5</v>
      </c>
      <c r="H202" s="43">
        <f t="shared" si="38"/>
        <v>5.8875000000000011</v>
      </c>
      <c r="I202" s="43">
        <f t="shared" si="39"/>
        <v>4.6375000000000011</v>
      </c>
      <c r="J202" s="43">
        <f t="shared" si="40"/>
        <v>8.5879629629629656E-3</v>
      </c>
      <c r="K202" s="69"/>
      <c r="L202" s="55">
        <f t="shared" si="41"/>
        <v>0</v>
      </c>
    </row>
    <row r="203" spans="1:12" x14ac:dyDescent="0.35">
      <c r="A203" s="46" t="s">
        <v>243</v>
      </c>
      <c r="B203" s="46" t="s">
        <v>243</v>
      </c>
      <c r="C203" s="46" t="s">
        <v>243</v>
      </c>
      <c r="D203" s="47">
        <v>10</v>
      </c>
      <c r="E203" s="48">
        <v>7.5</v>
      </c>
      <c r="F203" s="48">
        <v>10.25</v>
      </c>
      <c r="G203" s="48">
        <f t="shared" si="37"/>
        <v>7.5</v>
      </c>
      <c r="H203" s="48">
        <f t="shared" si="38"/>
        <v>8.8312500000000007</v>
      </c>
      <c r="I203" s="48">
        <f t="shared" si="39"/>
        <v>6.9562500000000007</v>
      </c>
      <c r="J203" s="49">
        <f t="shared" si="40"/>
        <v>1.9322916666666669E-2</v>
      </c>
      <c r="K203" s="70"/>
      <c r="L203" s="71">
        <f t="shared" si="41"/>
        <v>0</v>
      </c>
    </row>
    <row r="204" spans="1:12" x14ac:dyDescent="0.35">
      <c r="A204" s="52" t="s">
        <v>244</v>
      </c>
      <c r="B204" s="52" t="s">
        <v>245</v>
      </c>
      <c r="C204" s="52" t="s">
        <v>246</v>
      </c>
      <c r="D204" s="56">
        <v>10</v>
      </c>
      <c r="E204" s="43">
        <v>7.5</v>
      </c>
      <c r="F204" s="43">
        <v>10.25</v>
      </c>
      <c r="G204" s="43">
        <f t="shared" si="37"/>
        <v>7.5</v>
      </c>
      <c r="H204" s="43">
        <f t="shared" si="38"/>
        <v>8.8312500000000007</v>
      </c>
      <c r="I204" s="43">
        <f t="shared" si="39"/>
        <v>6.9562500000000007</v>
      </c>
      <c r="J204" s="43">
        <f t="shared" si="40"/>
        <v>1.9322916666666669E-2</v>
      </c>
      <c r="K204" s="69"/>
      <c r="L204" s="55">
        <f t="shared" si="41"/>
        <v>0</v>
      </c>
    </row>
    <row r="205" spans="1:12" x14ac:dyDescent="0.35">
      <c r="A205" s="46" t="s">
        <v>247</v>
      </c>
      <c r="B205" s="46" t="s">
        <v>247</v>
      </c>
      <c r="C205" s="46" t="s">
        <v>247</v>
      </c>
      <c r="D205" s="47">
        <v>10</v>
      </c>
      <c r="E205" s="48">
        <v>7.5</v>
      </c>
      <c r="F205" s="48">
        <v>10.25</v>
      </c>
      <c r="G205" s="48">
        <f t="shared" si="37"/>
        <v>7.5</v>
      </c>
      <c r="H205" s="48">
        <f t="shared" si="38"/>
        <v>8.8312500000000007</v>
      </c>
      <c r="I205" s="48">
        <f t="shared" si="39"/>
        <v>6.9562500000000007</v>
      </c>
      <c r="J205" s="49">
        <f t="shared" si="40"/>
        <v>1.9322916666666669E-2</v>
      </c>
      <c r="K205" s="70"/>
      <c r="L205" s="71">
        <f t="shared" si="41"/>
        <v>0</v>
      </c>
    </row>
    <row r="206" spans="1:12" x14ac:dyDescent="0.35">
      <c r="A206" s="52" t="s">
        <v>248</v>
      </c>
      <c r="B206" s="52" t="s">
        <v>248</v>
      </c>
      <c r="C206" s="52" t="s">
        <v>248</v>
      </c>
      <c r="D206" s="56">
        <v>10</v>
      </c>
      <c r="E206" s="43">
        <v>7</v>
      </c>
      <c r="F206" s="43">
        <v>9.75</v>
      </c>
      <c r="G206" s="43">
        <f t="shared" si="37"/>
        <v>7</v>
      </c>
      <c r="H206" s="43">
        <f t="shared" si="38"/>
        <v>8.2424999999999997</v>
      </c>
      <c r="I206" s="43">
        <f t="shared" si="39"/>
        <v>6.4924999999999997</v>
      </c>
      <c r="J206" s="43">
        <f t="shared" si="40"/>
        <v>1.8034722222222223E-2</v>
      </c>
      <c r="K206" s="69"/>
      <c r="L206" s="55">
        <f t="shared" si="41"/>
        <v>0</v>
      </c>
    </row>
    <row r="207" spans="1:12" x14ac:dyDescent="0.35">
      <c r="A207" s="46" t="s">
        <v>249</v>
      </c>
      <c r="B207" s="46" t="s">
        <v>249</v>
      </c>
      <c r="C207" s="46" t="s">
        <v>249</v>
      </c>
      <c r="D207" s="47">
        <v>10</v>
      </c>
      <c r="E207" s="48">
        <v>8</v>
      </c>
      <c r="F207" s="48">
        <v>11</v>
      </c>
      <c r="G207" s="48">
        <f t="shared" si="37"/>
        <v>8</v>
      </c>
      <c r="H207" s="48">
        <f t="shared" si="38"/>
        <v>9.4200000000000017</v>
      </c>
      <c r="I207" s="48">
        <f t="shared" si="39"/>
        <v>7.4200000000000017</v>
      </c>
      <c r="J207" s="49">
        <f t="shared" si="40"/>
        <v>2.0611111111111115E-2</v>
      </c>
      <c r="K207" s="70"/>
      <c r="L207" s="71">
        <f t="shared" si="41"/>
        <v>0</v>
      </c>
    </row>
    <row r="208" spans="1:12" x14ac:dyDescent="0.35">
      <c r="A208" s="52" t="s">
        <v>250</v>
      </c>
      <c r="B208" s="52" t="s">
        <v>250</v>
      </c>
      <c r="C208" s="52" t="s">
        <v>250</v>
      </c>
      <c r="D208" s="56">
        <v>10</v>
      </c>
      <c r="E208" s="43">
        <v>8.5</v>
      </c>
      <c r="F208" s="43">
        <v>11.75</v>
      </c>
      <c r="G208" s="43">
        <f t="shared" si="37"/>
        <v>8.5</v>
      </c>
      <c r="H208" s="43">
        <f t="shared" si="38"/>
        <v>10.008750000000001</v>
      </c>
      <c r="I208" s="43">
        <f t="shared" si="39"/>
        <v>7.8837500000000009</v>
      </c>
      <c r="J208" s="43">
        <f t="shared" si="40"/>
        <v>2.1899305555555557E-2</v>
      </c>
      <c r="K208" s="69"/>
      <c r="L208" s="55">
        <f t="shared" si="41"/>
        <v>0</v>
      </c>
    </row>
    <row r="209" spans="1:12" x14ac:dyDescent="0.35">
      <c r="A209" s="46" t="s">
        <v>251</v>
      </c>
      <c r="B209" s="46" t="s">
        <v>252</v>
      </c>
      <c r="C209" s="46" t="s">
        <v>252</v>
      </c>
      <c r="D209" s="47">
        <v>50</v>
      </c>
      <c r="E209" s="48">
        <v>15</v>
      </c>
      <c r="F209" s="48">
        <v>21</v>
      </c>
      <c r="G209" s="48">
        <f t="shared" si="37"/>
        <v>15</v>
      </c>
      <c r="H209" s="48">
        <f t="shared" si="38"/>
        <v>17.662500000000001</v>
      </c>
      <c r="I209" s="48">
        <f t="shared" si="39"/>
        <v>13.912500000000001</v>
      </c>
      <c r="J209" s="49">
        <f t="shared" si="40"/>
        <v>7.7291666666666672E-3</v>
      </c>
      <c r="K209" s="70"/>
      <c r="L209" s="71">
        <f t="shared" si="41"/>
        <v>0</v>
      </c>
    </row>
    <row r="210" spans="1:12" x14ac:dyDescent="0.35">
      <c r="A210" s="52" t="s">
        <v>253</v>
      </c>
      <c r="B210" s="52" t="s">
        <v>253</v>
      </c>
      <c r="C210" s="52" t="s">
        <v>253</v>
      </c>
      <c r="D210" s="56">
        <v>10</v>
      </c>
      <c r="E210" s="43">
        <v>9</v>
      </c>
      <c r="F210" s="43">
        <v>12.25</v>
      </c>
      <c r="G210" s="43">
        <f t="shared" si="37"/>
        <v>9</v>
      </c>
      <c r="H210" s="43">
        <f t="shared" si="38"/>
        <v>10.5975</v>
      </c>
      <c r="I210" s="43">
        <f t="shared" si="39"/>
        <v>8.3475000000000001</v>
      </c>
      <c r="J210" s="43">
        <f t="shared" si="40"/>
        <v>2.31875E-2</v>
      </c>
      <c r="K210" s="69"/>
      <c r="L210" s="55">
        <f t="shared" si="41"/>
        <v>0</v>
      </c>
    </row>
    <row r="211" spans="1:12" x14ac:dyDescent="0.35">
      <c r="A211" s="46" t="s">
        <v>254</v>
      </c>
      <c r="B211" s="46" t="s">
        <v>254</v>
      </c>
      <c r="C211" s="46" t="s">
        <v>254</v>
      </c>
      <c r="D211" s="47">
        <v>10</v>
      </c>
      <c r="E211" s="48">
        <v>9</v>
      </c>
      <c r="F211" s="48">
        <v>12.25</v>
      </c>
      <c r="G211" s="48">
        <f t="shared" si="37"/>
        <v>9</v>
      </c>
      <c r="H211" s="48">
        <f t="shared" si="38"/>
        <v>10.5975</v>
      </c>
      <c r="I211" s="48">
        <f t="shared" si="39"/>
        <v>8.3475000000000001</v>
      </c>
      <c r="J211" s="49">
        <f t="shared" si="40"/>
        <v>2.31875E-2</v>
      </c>
      <c r="K211" s="70"/>
      <c r="L211" s="71">
        <f t="shared" si="41"/>
        <v>0</v>
      </c>
    </row>
    <row r="212" spans="1:12" x14ac:dyDescent="0.35">
      <c r="A212" s="52" t="s">
        <v>255</v>
      </c>
      <c r="B212" s="52" t="s">
        <v>255</v>
      </c>
      <c r="C212" s="52" t="s">
        <v>255</v>
      </c>
      <c r="D212" s="56">
        <v>10</v>
      </c>
      <c r="E212" s="43">
        <v>9</v>
      </c>
      <c r="F212" s="43">
        <v>12.25</v>
      </c>
      <c r="G212" s="43">
        <f t="shared" si="37"/>
        <v>9</v>
      </c>
      <c r="H212" s="43">
        <f t="shared" si="38"/>
        <v>10.5975</v>
      </c>
      <c r="I212" s="43">
        <f t="shared" si="39"/>
        <v>8.3475000000000001</v>
      </c>
      <c r="J212" s="43">
        <f t="shared" si="40"/>
        <v>2.31875E-2</v>
      </c>
      <c r="K212" s="69"/>
      <c r="L212" s="55">
        <f t="shared" si="41"/>
        <v>0</v>
      </c>
    </row>
    <row r="213" spans="1:12" x14ac:dyDescent="0.35">
      <c r="A213" s="46" t="s">
        <v>256</v>
      </c>
      <c r="B213" s="46" t="s">
        <v>256</v>
      </c>
      <c r="C213" s="46" t="s">
        <v>256</v>
      </c>
      <c r="D213" s="47">
        <v>10</v>
      </c>
      <c r="E213" s="48">
        <v>9</v>
      </c>
      <c r="F213" s="48">
        <v>12.25</v>
      </c>
      <c r="G213" s="48">
        <f t="shared" si="37"/>
        <v>9</v>
      </c>
      <c r="H213" s="48">
        <f t="shared" si="38"/>
        <v>10.5975</v>
      </c>
      <c r="I213" s="48">
        <f t="shared" si="39"/>
        <v>8.3475000000000001</v>
      </c>
      <c r="J213" s="49">
        <f t="shared" si="40"/>
        <v>2.31875E-2</v>
      </c>
      <c r="K213" s="70"/>
      <c r="L213" s="71">
        <f t="shared" si="41"/>
        <v>0</v>
      </c>
    </row>
    <row r="214" spans="1:12" x14ac:dyDescent="0.35">
      <c r="A214" s="52" t="s">
        <v>257</v>
      </c>
      <c r="B214" s="52" t="s">
        <v>257</v>
      </c>
      <c r="C214" s="52" t="s">
        <v>257</v>
      </c>
      <c r="D214" s="56">
        <v>10</v>
      </c>
      <c r="E214" s="43">
        <v>9</v>
      </c>
      <c r="F214" s="43">
        <v>12.25</v>
      </c>
      <c r="G214" s="43">
        <f t="shared" si="37"/>
        <v>9</v>
      </c>
      <c r="H214" s="43">
        <f t="shared" si="38"/>
        <v>10.5975</v>
      </c>
      <c r="I214" s="43">
        <f t="shared" si="39"/>
        <v>8.3475000000000001</v>
      </c>
      <c r="J214" s="43">
        <f t="shared" si="40"/>
        <v>2.31875E-2</v>
      </c>
      <c r="K214" s="69"/>
      <c r="L214" s="55">
        <f t="shared" si="41"/>
        <v>0</v>
      </c>
    </row>
    <row r="215" spans="1:12" x14ac:dyDescent="0.35">
      <c r="A215" s="46" t="s">
        <v>258</v>
      </c>
      <c r="B215" s="46" t="s">
        <v>258</v>
      </c>
      <c r="C215" s="46" t="s">
        <v>258</v>
      </c>
      <c r="D215" s="47">
        <v>10</v>
      </c>
      <c r="E215" s="48">
        <v>7</v>
      </c>
      <c r="F215" s="48">
        <v>9.75</v>
      </c>
      <c r="G215" s="48">
        <f t="shared" si="37"/>
        <v>7</v>
      </c>
      <c r="H215" s="48">
        <f t="shared" si="38"/>
        <v>8.2424999999999997</v>
      </c>
      <c r="I215" s="48">
        <f t="shared" si="39"/>
        <v>6.4924999999999997</v>
      </c>
      <c r="J215" s="49">
        <f t="shared" si="40"/>
        <v>1.8034722222222223E-2</v>
      </c>
      <c r="K215" s="70"/>
      <c r="L215" s="71">
        <f t="shared" si="41"/>
        <v>0</v>
      </c>
    </row>
    <row r="216" spans="1:12" x14ac:dyDescent="0.35">
      <c r="A216" s="52" t="s">
        <v>259</v>
      </c>
      <c r="B216" s="52" t="s">
        <v>259</v>
      </c>
      <c r="C216" s="52" t="s">
        <v>259</v>
      </c>
      <c r="D216" s="56">
        <v>10</v>
      </c>
      <c r="E216" s="43">
        <v>8.5</v>
      </c>
      <c r="F216" s="43">
        <v>11.75</v>
      </c>
      <c r="G216" s="43">
        <f t="shared" si="37"/>
        <v>8.5</v>
      </c>
      <c r="H216" s="43">
        <f t="shared" si="38"/>
        <v>10.008750000000001</v>
      </c>
      <c r="I216" s="43">
        <f t="shared" si="39"/>
        <v>7.8837500000000009</v>
      </c>
      <c r="J216" s="43">
        <f t="shared" si="40"/>
        <v>2.1899305555555557E-2</v>
      </c>
      <c r="K216" s="69"/>
      <c r="L216" s="55">
        <f t="shared" si="41"/>
        <v>0</v>
      </c>
    </row>
    <row r="217" spans="1:12" x14ac:dyDescent="0.35">
      <c r="A217" s="46" t="s">
        <v>260</v>
      </c>
      <c r="B217" s="46" t="s">
        <v>260</v>
      </c>
      <c r="C217" s="46" t="s">
        <v>260</v>
      </c>
      <c r="D217" s="47">
        <v>10</v>
      </c>
      <c r="E217" s="48">
        <v>7</v>
      </c>
      <c r="F217" s="48">
        <v>9.75</v>
      </c>
      <c r="G217" s="48">
        <f t="shared" si="37"/>
        <v>7</v>
      </c>
      <c r="H217" s="48">
        <f t="shared" si="38"/>
        <v>8.2424999999999997</v>
      </c>
      <c r="I217" s="48">
        <f t="shared" si="39"/>
        <v>6.4924999999999997</v>
      </c>
      <c r="J217" s="49">
        <f t="shared" si="40"/>
        <v>1.8034722222222223E-2</v>
      </c>
      <c r="K217" s="70"/>
      <c r="L217" s="71">
        <f t="shared" si="41"/>
        <v>0</v>
      </c>
    </row>
    <row r="218" spans="1:12" x14ac:dyDescent="0.35">
      <c r="A218" s="52" t="s">
        <v>261</v>
      </c>
      <c r="B218" s="52" t="s">
        <v>261</v>
      </c>
      <c r="C218" s="52" t="s">
        <v>261</v>
      </c>
      <c r="D218" s="56">
        <v>10</v>
      </c>
      <c r="E218" s="43">
        <v>7</v>
      </c>
      <c r="F218" s="43">
        <v>9.75</v>
      </c>
      <c r="G218" s="43">
        <f t="shared" si="37"/>
        <v>7</v>
      </c>
      <c r="H218" s="43">
        <f t="shared" si="38"/>
        <v>8.2424999999999997</v>
      </c>
      <c r="I218" s="43">
        <f t="shared" si="39"/>
        <v>6.4924999999999997</v>
      </c>
      <c r="J218" s="43">
        <f t="shared" si="40"/>
        <v>1.8034722222222223E-2</v>
      </c>
      <c r="K218" s="69"/>
      <c r="L218" s="55">
        <f t="shared" si="41"/>
        <v>0</v>
      </c>
    </row>
    <row r="219" spans="1:12" x14ac:dyDescent="0.35">
      <c r="A219" s="46" t="s">
        <v>262</v>
      </c>
      <c r="B219" s="46" t="s">
        <v>262</v>
      </c>
      <c r="C219" s="46" t="s">
        <v>262</v>
      </c>
      <c r="D219" s="47">
        <v>10</v>
      </c>
      <c r="E219" s="48">
        <v>7</v>
      </c>
      <c r="F219" s="48">
        <v>9.75</v>
      </c>
      <c r="G219" s="48">
        <f t="shared" si="37"/>
        <v>7</v>
      </c>
      <c r="H219" s="48">
        <f t="shared" si="38"/>
        <v>8.2424999999999997</v>
      </c>
      <c r="I219" s="48">
        <f t="shared" si="39"/>
        <v>6.4924999999999997</v>
      </c>
      <c r="J219" s="49">
        <f t="shared" si="40"/>
        <v>1.8034722222222223E-2</v>
      </c>
      <c r="K219" s="70"/>
      <c r="L219" s="71">
        <f t="shared" si="41"/>
        <v>0</v>
      </c>
    </row>
    <row r="220" spans="1:12" x14ac:dyDescent="0.35">
      <c r="A220" s="52" t="s">
        <v>263</v>
      </c>
      <c r="B220" s="52" t="s">
        <v>263</v>
      </c>
      <c r="C220" s="52" t="s">
        <v>263</v>
      </c>
      <c r="D220" s="56">
        <v>10</v>
      </c>
      <c r="E220" s="43">
        <v>7</v>
      </c>
      <c r="F220" s="43">
        <v>9.75</v>
      </c>
      <c r="G220" s="43">
        <f t="shared" si="37"/>
        <v>7</v>
      </c>
      <c r="H220" s="43">
        <f t="shared" si="38"/>
        <v>8.2424999999999997</v>
      </c>
      <c r="I220" s="43">
        <f t="shared" si="39"/>
        <v>6.4924999999999997</v>
      </c>
      <c r="J220" s="43">
        <f t="shared" si="40"/>
        <v>1.8034722222222223E-2</v>
      </c>
      <c r="K220" s="69"/>
      <c r="L220" s="55">
        <f t="shared" si="41"/>
        <v>0</v>
      </c>
    </row>
    <row r="221" spans="1:12" x14ac:dyDescent="0.35">
      <c r="A221" s="46" t="s">
        <v>264</v>
      </c>
      <c r="B221" s="46" t="s">
        <v>264</v>
      </c>
      <c r="C221" s="46" t="s">
        <v>264</v>
      </c>
      <c r="D221" s="47">
        <v>10</v>
      </c>
      <c r="E221" s="48">
        <v>7</v>
      </c>
      <c r="F221" s="48">
        <v>9.75</v>
      </c>
      <c r="G221" s="48">
        <f t="shared" si="37"/>
        <v>7</v>
      </c>
      <c r="H221" s="48">
        <f t="shared" si="38"/>
        <v>8.2424999999999997</v>
      </c>
      <c r="I221" s="48">
        <f t="shared" si="39"/>
        <v>6.4924999999999997</v>
      </c>
      <c r="J221" s="49">
        <f t="shared" si="40"/>
        <v>1.8034722222222223E-2</v>
      </c>
      <c r="K221" s="70"/>
      <c r="L221" s="71">
        <f t="shared" si="41"/>
        <v>0</v>
      </c>
    </row>
    <row r="222" spans="1:12" x14ac:dyDescent="0.35">
      <c r="A222" s="52" t="s">
        <v>265</v>
      </c>
      <c r="B222" s="52" t="s">
        <v>265</v>
      </c>
      <c r="C222" s="52" t="s">
        <v>265</v>
      </c>
      <c r="D222" s="56">
        <v>10</v>
      </c>
      <c r="E222" s="43">
        <v>7</v>
      </c>
      <c r="F222" s="43">
        <v>9.75</v>
      </c>
      <c r="G222" s="43">
        <f t="shared" si="37"/>
        <v>7</v>
      </c>
      <c r="H222" s="43">
        <f t="shared" si="38"/>
        <v>8.2424999999999997</v>
      </c>
      <c r="I222" s="43">
        <f t="shared" si="39"/>
        <v>6.4924999999999997</v>
      </c>
      <c r="J222" s="43">
        <f t="shared" si="40"/>
        <v>1.8034722222222223E-2</v>
      </c>
      <c r="K222" s="69"/>
      <c r="L222" s="55">
        <f t="shared" si="41"/>
        <v>0</v>
      </c>
    </row>
    <row r="223" spans="1:12" x14ac:dyDescent="0.35">
      <c r="A223" s="46" t="s">
        <v>266</v>
      </c>
      <c r="B223" s="46" t="s">
        <v>266</v>
      </c>
      <c r="C223" s="46" t="s">
        <v>266</v>
      </c>
      <c r="D223" s="47">
        <v>35</v>
      </c>
      <c r="E223" s="48">
        <v>11</v>
      </c>
      <c r="F223" s="48">
        <v>15</v>
      </c>
      <c r="G223" s="48">
        <f t="shared" si="37"/>
        <v>11</v>
      </c>
      <c r="H223" s="48">
        <f t="shared" si="38"/>
        <v>12.952500000000001</v>
      </c>
      <c r="I223" s="48">
        <f t="shared" si="39"/>
        <v>10.202500000000001</v>
      </c>
      <c r="J223" s="49">
        <f t="shared" si="40"/>
        <v>8.0972222222222227E-3</v>
      </c>
      <c r="K223" s="70"/>
      <c r="L223" s="71">
        <f t="shared" si="41"/>
        <v>0</v>
      </c>
    </row>
    <row r="224" spans="1:12" x14ac:dyDescent="0.35">
      <c r="A224" s="52" t="s">
        <v>267</v>
      </c>
      <c r="B224" s="52" t="s">
        <v>267</v>
      </c>
      <c r="C224" s="52" t="s">
        <v>267</v>
      </c>
      <c r="D224" s="56">
        <v>10</v>
      </c>
      <c r="E224" s="43">
        <v>8</v>
      </c>
      <c r="F224" s="43">
        <v>11</v>
      </c>
      <c r="G224" s="43">
        <f t="shared" si="37"/>
        <v>8</v>
      </c>
      <c r="H224" s="43">
        <f t="shared" si="38"/>
        <v>9.4200000000000017</v>
      </c>
      <c r="I224" s="43">
        <f t="shared" si="39"/>
        <v>7.4200000000000017</v>
      </c>
      <c r="J224" s="43">
        <f t="shared" si="40"/>
        <v>2.0611111111111115E-2</v>
      </c>
      <c r="K224" s="69"/>
      <c r="L224" s="55">
        <f t="shared" si="41"/>
        <v>0</v>
      </c>
    </row>
    <row r="225" spans="1:12" x14ac:dyDescent="0.35">
      <c r="A225" s="46" t="s">
        <v>268</v>
      </c>
      <c r="B225" s="46" t="s">
        <v>268</v>
      </c>
      <c r="C225" s="46" t="s">
        <v>268</v>
      </c>
      <c r="D225" s="47">
        <v>10</v>
      </c>
      <c r="E225" s="48">
        <v>7.5</v>
      </c>
      <c r="F225" s="48">
        <v>10.25</v>
      </c>
      <c r="G225" s="48">
        <f t="shared" si="37"/>
        <v>7.5</v>
      </c>
      <c r="H225" s="48">
        <f t="shared" si="38"/>
        <v>8.8312500000000007</v>
      </c>
      <c r="I225" s="48">
        <f t="shared" si="39"/>
        <v>6.9562500000000007</v>
      </c>
      <c r="J225" s="49">
        <f t="shared" si="40"/>
        <v>1.9322916666666669E-2</v>
      </c>
      <c r="K225" s="70"/>
      <c r="L225" s="71">
        <f t="shared" si="41"/>
        <v>0</v>
      </c>
    </row>
    <row r="226" spans="1:12" x14ac:dyDescent="0.35">
      <c r="A226" s="52" t="s">
        <v>269</v>
      </c>
      <c r="B226" s="52" t="s">
        <v>269</v>
      </c>
      <c r="C226" s="52" t="s">
        <v>269</v>
      </c>
      <c r="D226" s="56">
        <v>5</v>
      </c>
      <c r="E226" s="43">
        <v>7.5</v>
      </c>
      <c r="F226" s="43">
        <v>10.25</v>
      </c>
      <c r="G226" s="43">
        <f t="shared" si="37"/>
        <v>7.5</v>
      </c>
      <c r="H226" s="43">
        <f t="shared" si="38"/>
        <v>8.8312500000000007</v>
      </c>
      <c r="I226" s="43">
        <f t="shared" si="39"/>
        <v>6.9562500000000007</v>
      </c>
      <c r="J226" s="43">
        <f t="shared" si="40"/>
        <v>3.8645833333333338E-2</v>
      </c>
      <c r="K226" s="69"/>
      <c r="L226" s="55">
        <f t="shared" si="41"/>
        <v>0</v>
      </c>
    </row>
    <row r="227" spans="1:12" ht="23.15" thickBot="1" x14ac:dyDescent="0.6">
      <c r="A227" s="119" t="s">
        <v>284</v>
      </c>
      <c r="B227" s="120"/>
      <c r="C227" s="120"/>
      <c r="D227" s="120"/>
      <c r="E227" s="120"/>
      <c r="F227" s="120"/>
      <c r="G227" s="120"/>
      <c r="H227" s="120"/>
      <c r="I227" s="120"/>
      <c r="J227" s="120"/>
      <c r="K227" s="26"/>
      <c r="L227" s="27"/>
    </row>
    <row r="228" spans="1:12" ht="30.9" x14ac:dyDescent="0.5">
      <c r="A228" s="28" t="s">
        <v>283</v>
      </c>
      <c r="B228" s="30" t="s">
        <v>270</v>
      </c>
      <c r="C228" s="30" t="s">
        <v>270</v>
      </c>
      <c r="D228" s="30" t="s">
        <v>18</v>
      </c>
      <c r="E228" s="30" t="s">
        <v>19</v>
      </c>
      <c r="F228" s="30" t="s">
        <v>20</v>
      </c>
      <c r="G228" s="30" t="s">
        <v>21</v>
      </c>
      <c r="H228" s="30" t="s">
        <v>22</v>
      </c>
      <c r="I228" s="30" t="s">
        <v>23</v>
      </c>
      <c r="J228" s="31" t="s">
        <v>24</v>
      </c>
      <c r="K228" s="30" t="s">
        <v>25</v>
      </c>
      <c r="L228" s="32" t="s">
        <v>26</v>
      </c>
    </row>
    <row r="229" spans="1:12" x14ac:dyDescent="0.35">
      <c r="A229" s="52" t="s">
        <v>318</v>
      </c>
      <c r="B229" s="52" t="s">
        <v>271</v>
      </c>
      <c r="C229" s="52" t="s">
        <v>271</v>
      </c>
      <c r="D229" s="56">
        <v>5</v>
      </c>
      <c r="E229" s="43">
        <v>9</v>
      </c>
      <c r="F229" s="43">
        <v>12.25</v>
      </c>
      <c r="G229" s="43">
        <f t="shared" ref="G229:G230" si="42">IF($D$5="Canada",F229,E229)</f>
        <v>9</v>
      </c>
      <c r="H229" s="43">
        <f t="shared" ref="H229:H239" si="43">IF($D$8="yes",((G229*1.11)*(1+$D$7)),IF($D$8="NO",(G229*1.11)+(G229*$D$7)))</f>
        <v>10.5975</v>
      </c>
      <c r="I229" s="43">
        <f t="shared" ref="I229:I239" si="44">IF($D$6="yes",(H229-(G229*0.25)),(H229-(G229*0.2)))</f>
        <v>8.3475000000000001</v>
      </c>
      <c r="J229" s="43">
        <f t="shared" ref="J229:J239" si="45">I229/D229</f>
        <v>1.6695</v>
      </c>
      <c r="K229" s="69"/>
      <c r="L229" s="55">
        <f t="shared" ref="L229:L239" si="46">J229*K229</f>
        <v>0</v>
      </c>
    </row>
    <row r="230" spans="1:12" x14ac:dyDescent="0.35">
      <c r="A230" s="105" t="s">
        <v>285</v>
      </c>
      <c r="B230" s="105" t="s">
        <v>272</v>
      </c>
      <c r="C230" s="105" t="s">
        <v>272</v>
      </c>
      <c r="D230" s="106">
        <v>300</v>
      </c>
      <c r="E230" s="107">
        <v>8</v>
      </c>
      <c r="F230" s="107">
        <v>11</v>
      </c>
      <c r="G230" s="107">
        <f t="shared" si="42"/>
        <v>8</v>
      </c>
      <c r="H230" s="107">
        <f t="shared" si="43"/>
        <v>9.4200000000000017</v>
      </c>
      <c r="I230" s="107">
        <f t="shared" si="44"/>
        <v>7.4200000000000017</v>
      </c>
      <c r="J230" s="108">
        <f t="shared" si="45"/>
        <v>2.473333333333334E-2</v>
      </c>
      <c r="K230" s="109"/>
      <c r="L230" s="110">
        <f t="shared" si="46"/>
        <v>0</v>
      </c>
    </row>
    <row r="231" spans="1:12" x14ac:dyDescent="0.35">
      <c r="A231" s="52" t="s">
        <v>286</v>
      </c>
      <c r="B231" s="52" t="s">
        <v>273</v>
      </c>
      <c r="C231" s="52" t="s">
        <v>273</v>
      </c>
      <c r="D231" s="56">
        <v>48</v>
      </c>
      <c r="E231" s="43">
        <v>12</v>
      </c>
      <c r="F231" s="43">
        <v>16.5</v>
      </c>
      <c r="G231" s="43">
        <f t="shared" ref="G231:G232" si="47">IF($D$5="Canada",F231,E231)</f>
        <v>12</v>
      </c>
      <c r="H231" s="43">
        <f t="shared" si="43"/>
        <v>14.13</v>
      </c>
      <c r="I231" s="43">
        <f t="shared" si="44"/>
        <v>11.13</v>
      </c>
      <c r="J231" s="43">
        <f t="shared" si="45"/>
        <v>0.23187500000000003</v>
      </c>
      <c r="K231" s="89"/>
      <c r="L231" s="55">
        <f t="shared" si="46"/>
        <v>0</v>
      </c>
    </row>
    <row r="232" spans="1:12" x14ac:dyDescent="0.35">
      <c r="A232" s="105" t="s">
        <v>287</v>
      </c>
      <c r="B232" s="105" t="s">
        <v>274</v>
      </c>
      <c r="C232" s="105" t="s">
        <v>274</v>
      </c>
      <c r="D232" s="106">
        <v>12</v>
      </c>
      <c r="E232" s="107">
        <v>12</v>
      </c>
      <c r="F232" s="107">
        <v>16.5</v>
      </c>
      <c r="G232" s="107">
        <f t="shared" si="47"/>
        <v>12</v>
      </c>
      <c r="H232" s="107">
        <f t="shared" si="43"/>
        <v>14.13</v>
      </c>
      <c r="I232" s="107">
        <f t="shared" si="44"/>
        <v>11.13</v>
      </c>
      <c r="J232" s="108">
        <f t="shared" si="45"/>
        <v>0.9275000000000001</v>
      </c>
      <c r="K232" s="109"/>
      <c r="L232" s="110">
        <f t="shared" si="46"/>
        <v>0</v>
      </c>
    </row>
    <row r="233" spans="1:12" x14ac:dyDescent="0.35">
      <c r="A233" s="57" t="s">
        <v>288</v>
      </c>
      <c r="B233" s="57" t="s">
        <v>275</v>
      </c>
      <c r="C233" s="57" t="s">
        <v>275</v>
      </c>
      <c r="D233" s="99">
        <v>240</v>
      </c>
      <c r="E233" s="100">
        <v>8</v>
      </c>
      <c r="F233" s="100">
        <v>11</v>
      </c>
      <c r="G233" s="100">
        <f t="shared" ref="G233" si="48">IF($D$5="Canada",F233,E233)</f>
        <v>8</v>
      </c>
      <c r="H233" s="100">
        <f t="shared" si="43"/>
        <v>9.4200000000000017</v>
      </c>
      <c r="I233" s="100">
        <f t="shared" si="44"/>
        <v>7.4200000000000017</v>
      </c>
      <c r="J233" s="101">
        <f t="shared" si="45"/>
        <v>3.0916666666666672E-2</v>
      </c>
      <c r="K233" s="102"/>
      <c r="L233" s="103">
        <f t="shared" si="46"/>
        <v>0</v>
      </c>
    </row>
    <row r="234" spans="1:12" x14ac:dyDescent="0.35">
      <c r="A234" s="105" t="s">
        <v>289</v>
      </c>
      <c r="B234" s="105" t="s">
        <v>276</v>
      </c>
      <c r="C234" s="105" t="s">
        <v>276</v>
      </c>
      <c r="D234" s="106">
        <v>6</v>
      </c>
      <c r="E234" s="107">
        <v>10</v>
      </c>
      <c r="F234" s="107">
        <v>13.75</v>
      </c>
      <c r="G234" s="107">
        <f t="shared" ref="G234" si="49">IF($D$5="Canada",F234,E234)</f>
        <v>10</v>
      </c>
      <c r="H234" s="107">
        <f t="shared" si="43"/>
        <v>11.775000000000002</v>
      </c>
      <c r="I234" s="107">
        <f t="shared" si="44"/>
        <v>9.2750000000000021</v>
      </c>
      <c r="J234" s="107">
        <f t="shared" si="45"/>
        <v>1.5458333333333336</v>
      </c>
      <c r="K234" s="111"/>
      <c r="L234" s="110">
        <f t="shared" si="46"/>
        <v>0</v>
      </c>
    </row>
    <row r="235" spans="1:12" x14ac:dyDescent="0.35">
      <c r="A235" s="57" t="s">
        <v>290</v>
      </c>
      <c r="B235" s="57" t="s">
        <v>277</v>
      </c>
      <c r="C235" s="57" t="s">
        <v>277</v>
      </c>
      <c r="D235" s="99">
        <v>90</v>
      </c>
      <c r="E235" s="100">
        <v>8</v>
      </c>
      <c r="F235" s="100">
        <v>11</v>
      </c>
      <c r="G235" s="100">
        <f t="shared" ref="G235:G236" si="50">IF($D$5="Canada",F235,E235)</f>
        <v>8</v>
      </c>
      <c r="H235" s="100">
        <f t="shared" si="43"/>
        <v>9.4200000000000017</v>
      </c>
      <c r="I235" s="100">
        <f t="shared" si="44"/>
        <v>7.4200000000000017</v>
      </c>
      <c r="J235" s="101">
        <f t="shared" si="45"/>
        <v>8.2444444444444459E-2</v>
      </c>
      <c r="K235" s="102"/>
      <c r="L235" s="103">
        <f t="shared" si="46"/>
        <v>0</v>
      </c>
    </row>
    <row r="236" spans="1:12" x14ac:dyDescent="0.35">
      <c r="A236" s="105" t="s">
        <v>291</v>
      </c>
      <c r="B236" s="105" t="s">
        <v>278</v>
      </c>
      <c r="C236" s="105" t="s">
        <v>278</v>
      </c>
      <c r="D236" s="106">
        <v>10</v>
      </c>
      <c r="E236" s="107">
        <v>8</v>
      </c>
      <c r="F236" s="107">
        <v>11</v>
      </c>
      <c r="G236" s="107">
        <f t="shared" si="50"/>
        <v>8</v>
      </c>
      <c r="H236" s="107">
        <f t="shared" si="43"/>
        <v>9.4200000000000017</v>
      </c>
      <c r="I236" s="107">
        <f t="shared" si="44"/>
        <v>7.4200000000000017</v>
      </c>
      <c r="J236" s="107">
        <f t="shared" si="45"/>
        <v>0.74200000000000021</v>
      </c>
      <c r="K236" s="111"/>
      <c r="L236" s="110">
        <f t="shared" si="46"/>
        <v>0</v>
      </c>
    </row>
    <row r="237" spans="1:12" x14ac:dyDescent="0.35">
      <c r="A237" s="57" t="s">
        <v>292</v>
      </c>
      <c r="B237" s="57" t="s">
        <v>279</v>
      </c>
      <c r="C237" s="57" t="s">
        <v>279</v>
      </c>
      <c r="D237" s="99">
        <v>48</v>
      </c>
      <c r="E237" s="100">
        <v>12</v>
      </c>
      <c r="F237" s="100">
        <v>16.5</v>
      </c>
      <c r="G237" s="100">
        <f t="shared" ref="G237" si="51">IF($D$5="Canada",F237,E237)</f>
        <v>12</v>
      </c>
      <c r="H237" s="100">
        <f t="shared" si="43"/>
        <v>14.13</v>
      </c>
      <c r="I237" s="100">
        <f t="shared" si="44"/>
        <v>11.13</v>
      </c>
      <c r="J237" s="101">
        <f t="shared" si="45"/>
        <v>0.23187500000000003</v>
      </c>
      <c r="K237" s="102"/>
      <c r="L237" s="103">
        <f t="shared" si="46"/>
        <v>0</v>
      </c>
    </row>
    <row r="238" spans="1:12" x14ac:dyDescent="0.35">
      <c r="A238" s="105" t="s">
        <v>293</v>
      </c>
      <c r="B238" s="105" t="s">
        <v>280</v>
      </c>
      <c r="C238" s="105" t="s">
        <v>280</v>
      </c>
      <c r="D238" s="106">
        <v>20</v>
      </c>
      <c r="E238" s="107">
        <v>8</v>
      </c>
      <c r="F238" s="107">
        <v>11</v>
      </c>
      <c r="G238" s="107">
        <f t="shared" ref="G238" si="52">IF($D$5="Canada",F238,E238)</f>
        <v>8</v>
      </c>
      <c r="H238" s="107">
        <f t="shared" si="43"/>
        <v>9.4200000000000017</v>
      </c>
      <c r="I238" s="107">
        <f t="shared" si="44"/>
        <v>7.4200000000000017</v>
      </c>
      <c r="J238" s="108">
        <f t="shared" si="45"/>
        <v>0.37100000000000011</v>
      </c>
      <c r="K238" s="109"/>
      <c r="L238" s="110">
        <f t="shared" si="46"/>
        <v>0</v>
      </c>
    </row>
    <row r="239" spans="1:12" x14ac:dyDescent="0.35">
      <c r="A239" s="57" t="s">
        <v>294</v>
      </c>
      <c r="B239" s="57" t="s">
        <v>282</v>
      </c>
      <c r="C239" s="57"/>
      <c r="D239" s="99">
        <v>10</v>
      </c>
      <c r="E239" s="100">
        <v>9</v>
      </c>
      <c r="F239" s="100">
        <v>12.25</v>
      </c>
      <c r="G239" s="100">
        <f t="shared" ref="G239:G241" si="53">IF($D$5="Canada",F239,E239)</f>
        <v>9</v>
      </c>
      <c r="H239" s="100">
        <f t="shared" si="43"/>
        <v>10.5975</v>
      </c>
      <c r="I239" s="100">
        <f t="shared" si="44"/>
        <v>8.3475000000000001</v>
      </c>
      <c r="J239" s="100">
        <f t="shared" si="45"/>
        <v>0.83474999999999999</v>
      </c>
      <c r="K239" s="104"/>
      <c r="L239" s="103">
        <f t="shared" si="46"/>
        <v>0</v>
      </c>
    </row>
    <row r="240" spans="1:12" x14ac:dyDescent="0.35">
      <c r="A240" s="105" t="s">
        <v>295</v>
      </c>
      <c r="B240" s="105" t="s">
        <v>281</v>
      </c>
      <c r="C240" s="105" t="s">
        <v>281</v>
      </c>
      <c r="D240" s="106">
        <v>80</v>
      </c>
      <c r="E240" s="107">
        <v>9</v>
      </c>
      <c r="F240" s="107">
        <v>12.25</v>
      </c>
      <c r="G240" s="107">
        <f t="shared" ref="G240:G261" si="54">IF($D$5="Canada",F240,E240)</f>
        <v>9</v>
      </c>
      <c r="H240" s="107">
        <f t="shared" ref="H240:H241" si="55">IF($D$8="yes",((G240*1.11)*(1+$D$7)),IF($D$8="NO",(G240*1.11)+(G240*$D$7)))</f>
        <v>10.5975</v>
      </c>
      <c r="I240" s="107">
        <f t="shared" ref="I240:I241" si="56">IF($D$6="yes",(H240-(G240*0.25)),(H240-(G240*0.2)))</f>
        <v>8.3475000000000001</v>
      </c>
      <c r="J240" s="108">
        <f t="shared" ref="J240:J241" si="57">I240/D240</f>
        <v>0.10434375</v>
      </c>
      <c r="K240" s="109"/>
      <c r="L240" s="110">
        <f t="shared" ref="L240:L241" si="58">J240*K240</f>
        <v>0</v>
      </c>
    </row>
    <row r="241" spans="1:12" x14ac:dyDescent="0.35">
      <c r="A241" s="57" t="s">
        <v>296</v>
      </c>
      <c r="B241" s="57" t="s">
        <v>282</v>
      </c>
      <c r="C241" s="57"/>
      <c r="D241" s="99">
        <v>48</v>
      </c>
      <c r="E241" s="100">
        <v>15</v>
      </c>
      <c r="F241" s="100">
        <v>21</v>
      </c>
      <c r="G241" s="100">
        <f t="shared" si="53"/>
        <v>15</v>
      </c>
      <c r="H241" s="100">
        <f t="shared" si="55"/>
        <v>17.662500000000001</v>
      </c>
      <c r="I241" s="100">
        <f t="shared" si="56"/>
        <v>13.912500000000001</v>
      </c>
      <c r="J241" s="100">
        <f t="shared" si="57"/>
        <v>0.28984375000000001</v>
      </c>
      <c r="K241" s="104"/>
      <c r="L241" s="103">
        <f t="shared" si="58"/>
        <v>0</v>
      </c>
    </row>
    <row r="242" spans="1:12" x14ac:dyDescent="0.35">
      <c r="A242" s="105" t="s">
        <v>297</v>
      </c>
      <c r="B242" s="105" t="s">
        <v>282</v>
      </c>
      <c r="C242" s="105"/>
      <c r="D242" s="106">
        <v>6</v>
      </c>
      <c r="E242" s="107">
        <v>10</v>
      </c>
      <c r="F242" s="107">
        <v>13.75</v>
      </c>
      <c r="G242" s="107">
        <f t="shared" ref="G242" si="59">IF($D$5="Canada",F242,E242)</f>
        <v>10</v>
      </c>
      <c r="H242" s="107">
        <f t="shared" ref="H242:H245" si="60">IF($D$8="yes",((G242*1.11)*(1+$D$7)),IF($D$8="NO",(G242*1.11)+(G242*$D$7)))</f>
        <v>11.775000000000002</v>
      </c>
      <c r="I242" s="107">
        <f t="shared" ref="I242:I245" si="61">IF($D$6="yes",(H242-(G242*0.25)),(H242-(G242*0.2)))</f>
        <v>9.2750000000000021</v>
      </c>
      <c r="J242" s="107">
        <f t="shared" ref="J242:J245" si="62">I242/D242</f>
        <v>1.5458333333333336</v>
      </c>
      <c r="K242" s="111"/>
      <c r="L242" s="110">
        <f t="shared" ref="L242:L245" si="63">J242*K242</f>
        <v>0</v>
      </c>
    </row>
    <row r="243" spans="1:12" x14ac:dyDescent="0.35">
      <c r="A243" s="57" t="s">
        <v>298</v>
      </c>
      <c r="B243" s="57" t="s">
        <v>282</v>
      </c>
      <c r="C243" s="57"/>
      <c r="D243" s="99">
        <v>10</v>
      </c>
      <c r="E243" s="100">
        <v>9</v>
      </c>
      <c r="F243" s="100">
        <v>12.25</v>
      </c>
      <c r="G243" s="100">
        <f t="shared" ref="G243" si="64">IF($D$5="Canada",F243,E243)</f>
        <v>9</v>
      </c>
      <c r="H243" s="100">
        <f t="shared" si="60"/>
        <v>10.5975</v>
      </c>
      <c r="I243" s="100">
        <f t="shared" si="61"/>
        <v>8.3475000000000001</v>
      </c>
      <c r="J243" s="100">
        <f t="shared" si="62"/>
        <v>0.83474999999999999</v>
      </c>
      <c r="K243" s="104"/>
      <c r="L243" s="103">
        <f t="shared" si="63"/>
        <v>0</v>
      </c>
    </row>
    <row r="244" spans="1:12" x14ac:dyDescent="0.35">
      <c r="A244" s="105" t="s">
        <v>299</v>
      </c>
      <c r="B244" s="105" t="s">
        <v>281</v>
      </c>
      <c r="C244" s="105" t="s">
        <v>281</v>
      </c>
      <c r="D244" s="106">
        <v>200</v>
      </c>
      <c r="E244" s="107">
        <v>8</v>
      </c>
      <c r="F244" s="107">
        <v>11</v>
      </c>
      <c r="G244" s="107">
        <f t="shared" si="54"/>
        <v>8</v>
      </c>
      <c r="H244" s="107">
        <f t="shared" si="60"/>
        <v>9.4200000000000017</v>
      </c>
      <c r="I244" s="107">
        <f t="shared" si="61"/>
        <v>7.4200000000000017</v>
      </c>
      <c r="J244" s="108">
        <f t="shared" si="62"/>
        <v>3.7100000000000008E-2</v>
      </c>
      <c r="K244" s="109"/>
      <c r="L244" s="110">
        <f t="shared" si="63"/>
        <v>0</v>
      </c>
    </row>
    <row r="245" spans="1:12" x14ac:dyDescent="0.35">
      <c r="A245" s="57" t="s">
        <v>300</v>
      </c>
      <c r="B245" s="57" t="s">
        <v>282</v>
      </c>
      <c r="C245" s="57"/>
      <c r="D245" s="99">
        <v>48</v>
      </c>
      <c r="E245" s="100">
        <v>12</v>
      </c>
      <c r="F245" s="100">
        <v>16.5</v>
      </c>
      <c r="G245" s="100">
        <f t="shared" ref="G245" si="65">IF($D$5="Canada",F245,E245)</f>
        <v>12</v>
      </c>
      <c r="H245" s="100">
        <f t="shared" si="60"/>
        <v>14.13</v>
      </c>
      <c r="I245" s="100">
        <f t="shared" si="61"/>
        <v>11.13</v>
      </c>
      <c r="J245" s="100">
        <f t="shared" si="62"/>
        <v>0.23187500000000003</v>
      </c>
      <c r="K245" s="104"/>
      <c r="L245" s="103">
        <f t="shared" si="63"/>
        <v>0</v>
      </c>
    </row>
    <row r="246" spans="1:12" x14ac:dyDescent="0.35">
      <c r="A246" s="105" t="s">
        <v>301</v>
      </c>
      <c r="B246" s="105" t="s">
        <v>282</v>
      </c>
      <c r="C246" s="105"/>
      <c r="D246" s="106">
        <v>120</v>
      </c>
      <c r="E246" s="107">
        <v>8</v>
      </c>
      <c r="F246" s="107">
        <v>11</v>
      </c>
      <c r="G246" s="107">
        <f t="shared" ref="G246" si="66">IF($D$5="Canada",F246,E246)</f>
        <v>8</v>
      </c>
      <c r="H246" s="107">
        <f t="shared" ref="H246:H253" si="67">IF($D$8="yes",((G246*1.11)*(1+$D$7)),IF($D$8="NO",(G246*1.11)+(G246*$D$7)))</f>
        <v>9.4200000000000017</v>
      </c>
      <c r="I246" s="107">
        <f t="shared" ref="I246:I253" si="68">IF($D$6="yes",(H246-(G246*0.25)),(H246-(G246*0.2)))</f>
        <v>7.4200000000000017</v>
      </c>
      <c r="J246" s="107">
        <f t="shared" ref="J246:J253" si="69">I246/D246</f>
        <v>6.1833333333333344E-2</v>
      </c>
      <c r="K246" s="111"/>
      <c r="L246" s="110">
        <f t="shared" ref="L246:L253" si="70">J246*K246</f>
        <v>0</v>
      </c>
    </row>
    <row r="247" spans="1:12" x14ac:dyDescent="0.35">
      <c r="A247" s="57" t="s">
        <v>302</v>
      </c>
      <c r="B247" s="57" t="s">
        <v>281</v>
      </c>
      <c r="C247" s="57" t="s">
        <v>281</v>
      </c>
      <c r="D247" s="99">
        <v>80</v>
      </c>
      <c r="E247" s="100">
        <v>8</v>
      </c>
      <c r="F247" s="100">
        <v>11</v>
      </c>
      <c r="G247" s="100">
        <f t="shared" si="54"/>
        <v>8</v>
      </c>
      <c r="H247" s="100">
        <f t="shared" si="67"/>
        <v>9.4200000000000017</v>
      </c>
      <c r="I247" s="100">
        <f t="shared" si="68"/>
        <v>7.4200000000000017</v>
      </c>
      <c r="J247" s="101">
        <f t="shared" si="69"/>
        <v>9.2750000000000027E-2</v>
      </c>
      <c r="K247" s="102"/>
      <c r="L247" s="103">
        <f t="shared" si="70"/>
        <v>0</v>
      </c>
    </row>
    <row r="248" spans="1:12" x14ac:dyDescent="0.35">
      <c r="A248" s="105" t="s">
        <v>303</v>
      </c>
      <c r="B248" s="105" t="s">
        <v>282</v>
      </c>
      <c r="C248" s="105"/>
      <c r="D248" s="106">
        <v>5</v>
      </c>
      <c r="E248" s="107">
        <v>9</v>
      </c>
      <c r="F248" s="107">
        <v>12.25</v>
      </c>
      <c r="G248" s="107">
        <f t="shared" ref="G248" si="71">IF($D$5="Canada",F248,E248)</f>
        <v>9</v>
      </c>
      <c r="H248" s="107">
        <f t="shared" si="67"/>
        <v>10.5975</v>
      </c>
      <c r="I248" s="107">
        <f t="shared" si="68"/>
        <v>8.3475000000000001</v>
      </c>
      <c r="J248" s="107">
        <f t="shared" si="69"/>
        <v>1.6695</v>
      </c>
      <c r="K248" s="111"/>
      <c r="L248" s="110">
        <f t="shared" si="70"/>
        <v>0</v>
      </c>
    </row>
    <row r="249" spans="1:12" x14ac:dyDescent="0.35">
      <c r="A249" s="57" t="s">
        <v>304</v>
      </c>
      <c r="B249" s="57" t="s">
        <v>281</v>
      </c>
      <c r="C249" s="57" t="s">
        <v>281</v>
      </c>
      <c r="D249" s="99">
        <v>4</v>
      </c>
      <c r="E249" s="100">
        <v>8</v>
      </c>
      <c r="F249" s="100">
        <v>11</v>
      </c>
      <c r="G249" s="100">
        <f t="shared" si="54"/>
        <v>8</v>
      </c>
      <c r="H249" s="100">
        <f t="shared" si="67"/>
        <v>9.4200000000000017</v>
      </c>
      <c r="I249" s="100">
        <f t="shared" si="68"/>
        <v>7.4200000000000017</v>
      </c>
      <c r="J249" s="101">
        <f t="shared" si="69"/>
        <v>1.8550000000000004</v>
      </c>
      <c r="K249" s="102"/>
      <c r="L249" s="103">
        <f t="shared" si="70"/>
        <v>0</v>
      </c>
    </row>
    <row r="250" spans="1:12" x14ac:dyDescent="0.35">
      <c r="A250" s="105" t="s">
        <v>305</v>
      </c>
      <c r="B250" s="105" t="s">
        <v>282</v>
      </c>
      <c r="C250" s="105"/>
      <c r="D250" s="106">
        <v>12</v>
      </c>
      <c r="E250" s="107">
        <v>12</v>
      </c>
      <c r="F250" s="107">
        <v>16.5</v>
      </c>
      <c r="G250" s="107">
        <f t="shared" ref="G250" si="72">IF($D$5="Canada",F250,E250)</f>
        <v>12</v>
      </c>
      <c r="H250" s="107">
        <f t="shared" si="67"/>
        <v>14.13</v>
      </c>
      <c r="I250" s="107">
        <f t="shared" si="68"/>
        <v>11.13</v>
      </c>
      <c r="J250" s="107">
        <f t="shared" si="69"/>
        <v>0.9275000000000001</v>
      </c>
      <c r="K250" s="111"/>
      <c r="L250" s="110">
        <f t="shared" si="70"/>
        <v>0</v>
      </c>
    </row>
    <row r="251" spans="1:12" x14ac:dyDescent="0.35">
      <c r="A251" s="57" t="s">
        <v>306</v>
      </c>
      <c r="B251" s="57" t="s">
        <v>282</v>
      </c>
      <c r="C251" s="57"/>
      <c r="D251" s="99">
        <v>12</v>
      </c>
      <c r="E251" s="100">
        <v>15</v>
      </c>
      <c r="F251" s="100">
        <v>21</v>
      </c>
      <c r="G251" s="100">
        <f t="shared" ref="G251" si="73">IF($D$5="Canada",F251,E251)</f>
        <v>15</v>
      </c>
      <c r="H251" s="100">
        <f t="shared" si="67"/>
        <v>17.662500000000001</v>
      </c>
      <c r="I251" s="100">
        <f t="shared" si="68"/>
        <v>13.912500000000001</v>
      </c>
      <c r="J251" s="100">
        <f t="shared" si="69"/>
        <v>1.159375</v>
      </c>
      <c r="K251" s="104"/>
      <c r="L251" s="103">
        <f t="shared" si="70"/>
        <v>0</v>
      </c>
    </row>
    <row r="252" spans="1:12" x14ac:dyDescent="0.35">
      <c r="A252" s="105" t="s">
        <v>307</v>
      </c>
      <c r="B252" s="105" t="s">
        <v>281</v>
      </c>
      <c r="C252" s="105" t="s">
        <v>281</v>
      </c>
      <c r="D252" s="106">
        <v>1</v>
      </c>
      <c r="E252" s="107">
        <v>11.5</v>
      </c>
      <c r="F252" s="107">
        <v>15.75</v>
      </c>
      <c r="G252" s="107">
        <f t="shared" si="54"/>
        <v>11.5</v>
      </c>
      <c r="H252" s="107">
        <f t="shared" si="67"/>
        <v>13.541250000000002</v>
      </c>
      <c r="I252" s="107">
        <f t="shared" si="68"/>
        <v>10.666250000000002</v>
      </c>
      <c r="J252" s="108">
        <f t="shared" si="69"/>
        <v>10.666250000000002</v>
      </c>
      <c r="K252" s="109"/>
      <c r="L252" s="110">
        <f t="shared" si="70"/>
        <v>0</v>
      </c>
    </row>
    <row r="253" spans="1:12" x14ac:dyDescent="0.35">
      <c r="A253" s="57" t="s">
        <v>308</v>
      </c>
      <c r="B253" s="57" t="s">
        <v>282</v>
      </c>
      <c r="C253" s="57"/>
      <c r="D253" s="99">
        <v>6</v>
      </c>
      <c r="E253" s="100">
        <v>10</v>
      </c>
      <c r="F253" s="100">
        <v>13.75</v>
      </c>
      <c r="G253" s="100">
        <f t="shared" ref="G253" si="74">IF($D$5="Canada",F253,E253)</f>
        <v>10</v>
      </c>
      <c r="H253" s="100">
        <f t="shared" si="67"/>
        <v>11.775000000000002</v>
      </c>
      <c r="I253" s="100">
        <f t="shared" si="68"/>
        <v>9.2750000000000021</v>
      </c>
      <c r="J253" s="100">
        <f t="shared" si="69"/>
        <v>1.5458333333333336</v>
      </c>
      <c r="K253" s="104"/>
      <c r="L253" s="103">
        <f t="shared" si="70"/>
        <v>0</v>
      </c>
    </row>
    <row r="254" spans="1:12" x14ac:dyDescent="0.35">
      <c r="A254" s="105" t="s">
        <v>309</v>
      </c>
      <c r="B254" s="105" t="s">
        <v>282</v>
      </c>
      <c r="C254" s="105"/>
      <c r="D254" s="106">
        <v>300</v>
      </c>
      <c r="E254" s="107">
        <v>7</v>
      </c>
      <c r="F254" s="107">
        <v>9.75</v>
      </c>
      <c r="G254" s="107">
        <f t="shared" ref="G254" si="75">IF($D$5="Canada",F254,E254)</f>
        <v>7</v>
      </c>
      <c r="H254" s="107">
        <f t="shared" ref="H254:H261" si="76">IF($D$8="yes",((G254*1.11)*(1+$D$7)),IF($D$8="NO",(G254*1.11)+(G254*$D$7)))</f>
        <v>8.2424999999999997</v>
      </c>
      <c r="I254" s="107">
        <f t="shared" ref="I254:I261" si="77">IF($D$6="yes",(H254-(G254*0.25)),(H254-(G254*0.2)))</f>
        <v>6.4924999999999997</v>
      </c>
      <c r="J254" s="107">
        <f t="shared" ref="J254:J261" si="78">I254/D254</f>
        <v>2.1641666666666667E-2</v>
      </c>
      <c r="K254" s="111"/>
      <c r="L254" s="110">
        <f t="shared" ref="L254:L261" si="79">J254*K254</f>
        <v>0</v>
      </c>
    </row>
    <row r="255" spans="1:12" x14ac:dyDescent="0.35">
      <c r="A255" s="57" t="s">
        <v>310</v>
      </c>
      <c r="B255" s="57" t="s">
        <v>281</v>
      </c>
      <c r="C255" s="57" t="s">
        <v>281</v>
      </c>
      <c r="D255" s="99">
        <v>12</v>
      </c>
      <c r="E255" s="100">
        <v>15</v>
      </c>
      <c r="F255" s="100">
        <v>21</v>
      </c>
      <c r="G255" s="100">
        <f t="shared" si="54"/>
        <v>15</v>
      </c>
      <c r="H255" s="100">
        <f t="shared" si="76"/>
        <v>17.662500000000001</v>
      </c>
      <c r="I255" s="100">
        <f t="shared" si="77"/>
        <v>13.912500000000001</v>
      </c>
      <c r="J255" s="101">
        <f t="shared" si="78"/>
        <v>1.159375</v>
      </c>
      <c r="K255" s="102"/>
      <c r="L255" s="103">
        <f t="shared" si="79"/>
        <v>0</v>
      </c>
    </row>
    <row r="256" spans="1:12" x14ac:dyDescent="0.35">
      <c r="A256" s="105" t="s">
        <v>319</v>
      </c>
      <c r="B256" s="105"/>
      <c r="C256" s="105"/>
      <c r="D256" s="106">
        <v>3</v>
      </c>
      <c r="E256" s="107">
        <v>7.5</v>
      </c>
      <c r="F256" s="107">
        <v>10.25</v>
      </c>
      <c r="G256" s="107">
        <f t="shared" si="54"/>
        <v>7.5</v>
      </c>
      <c r="H256" s="107">
        <f t="shared" si="76"/>
        <v>8.8312500000000007</v>
      </c>
      <c r="I256" s="107">
        <f t="shared" si="77"/>
        <v>6.9562500000000007</v>
      </c>
      <c r="J256" s="108">
        <f t="shared" si="78"/>
        <v>2.3187500000000001</v>
      </c>
      <c r="K256" s="109"/>
      <c r="L256" s="110">
        <f t="shared" si="79"/>
        <v>0</v>
      </c>
    </row>
    <row r="257" spans="1:12" x14ac:dyDescent="0.35">
      <c r="A257" s="57" t="s">
        <v>311</v>
      </c>
      <c r="B257" s="57" t="s">
        <v>281</v>
      </c>
      <c r="C257" s="57" t="s">
        <v>281</v>
      </c>
      <c r="D257" s="99">
        <v>64</v>
      </c>
      <c r="E257" s="100">
        <v>8.5</v>
      </c>
      <c r="F257" s="100">
        <v>11.75</v>
      </c>
      <c r="G257" s="100">
        <f t="shared" si="54"/>
        <v>8.5</v>
      </c>
      <c r="H257" s="100">
        <f t="shared" si="76"/>
        <v>10.008750000000001</v>
      </c>
      <c r="I257" s="100">
        <f t="shared" si="77"/>
        <v>7.8837500000000009</v>
      </c>
      <c r="J257" s="101">
        <f t="shared" si="78"/>
        <v>0.12318359375000001</v>
      </c>
      <c r="K257" s="102"/>
      <c r="L257" s="103">
        <f t="shared" si="79"/>
        <v>0</v>
      </c>
    </row>
    <row r="258" spans="1:12" x14ac:dyDescent="0.35">
      <c r="A258" s="105" t="s">
        <v>312</v>
      </c>
      <c r="B258" s="105" t="s">
        <v>282</v>
      </c>
      <c r="C258" s="105"/>
      <c r="D258" s="106">
        <v>12</v>
      </c>
      <c r="E258" s="107">
        <v>12</v>
      </c>
      <c r="F258" s="107">
        <v>16.5</v>
      </c>
      <c r="G258" s="107">
        <f t="shared" ref="G258" si="80">IF($D$5="Canada",F258,E258)</f>
        <v>12</v>
      </c>
      <c r="H258" s="107">
        <f t="shared" si="76"/>
        <v>14.13</v>
      </c>
      <c r="I258" s="107">
        <f t="shared" si="77"/>
        <v>11.13</v>
      </c>
      <c r="J258" s="107">
        <f t="shared" si="78"/>
        <v>0.9275000000000001</v>
      </c>
      <c r="K258" s="111"/>
      <c r="L258" s="110">
        <f t="shared" si="79"/>
        <v>0</v>
      </c>
    </row>
    <row r="259" spans="1:12" x14ac:dyDescent="0.35">
      <c r="A259" s="57" t="s">
        <v>313</v>
      </c>
      <c r="B259" s="57" t="s">
        <v>282</v>
      </c>
      <c r="C259" s="57"/>
      <c r="D259" s="99">
        <v>1</v>
      </c>
      <c r="E259" s="100">
        <v>5</v>
      </c>
      <c r="F259" s="100">
        <v>7</v>
      </c>
      <c r="G259" s="100">
        <f t="shared" ref="G259" si="81">IF($D$5="Canada",F259,E259)</f>
        <v>5</v>
      </c>
      <c r="H259" s="100">
        <f t="shared" si="76"/>
        <v>5.8875000000000011</v>
      </c>
      <c r="I259" s="100">
        <f t="shared" si="77"/>
        <v>4.6375000000000011</v>
      </c>
      <c r="J259" s="100">
        <f t="shared" si="78"/>
        <v>4.6375000000000011</v>
      </c>
      <c r="K259" s="104"/>
      <c r="L259" s="103">
        <f t="shared" si="79"/>
        <v>0</v>
      </c>
    </row>
    <row r="260" spans="1:12" x14ac:dyDescent="0.35">
      <c r="A260" s="105" t="s">
        <v>314</v>
      </c>
      <c r="B260" s="105" t="s">
        <v>282</v>
      </c>
      <c r="C260" s="105"/>
      <c r="D260" s="106">
        <v>150</v>
      </c>
      <c r="E260" s="107">
        <v>9.5</v>
      </c>
      <c r="F260" s="107">
        <v>13</v>
      </c>
      <c r="G260" s="107">
        <f t="shared" ref="G260" si="82">IF($D$5="Canada",F260,E260)</f>
        <v>9.5</v>
      </c>
      <c r="H260" s="107">
        <f t="shared" si="76"/>
        <v>11.186250000000001</v>
      </c>
      <c r="I260" s="107">
        <f t="shared" si="77"/>
        <v>8.8112500000000011</v>
      </c>
      <c r="J260" s="107">
        <f t="shared" si="78"/>
        <v>5.8741666666666671E-2</v>
      </c>
      <c r="K260" s="111"/>
      <c r="L260" s="110">
        <f t="shared" si="79"/>
        <v>0</v>
      </c>
    </row>
    <row r="261" spans="1:12" x14ac:dyDescent="0.35">
      <c r="A261" s="57" t="s">
        <v>315</v>
      </c>
      <c r="B261" s="57" t="s">
        <v>281</v>
      </c>
      <c r="C261" s="57" t="s">
        <v>281</v>
      </c>
      <c r="D261" s="99">
        <v>12</v>
      </c>
      <c r="E261" s="100">
        <v>15</v>
      </c>
      <c r="F261" s="100">
        <v>21</v>
      </c>
      <c r="G261" s="100">
        <f t="shared" si="54"/>
        <v>15</v>
      </c>
      <c r="H261" s="100">
        <f t="shared" si="76"/>
        <v>17.662500000000001</v>
      </c>
      <c r="I261" s="100">
        <f t="shared" si="77"/>
        <v>13.912500000000001</v>
      </c>
      <c r="J261" s="101">
        <f t="shared" si="78"/>
        <v>1.159375</v>
      </c>
      <c r="K261" s="102"/>
      <c r="L261" s="103">
        <f t="shared" si="79"/>
        <v>0</v>
      </c>
    </row>
    <row r="262" spans="1:12" x14ac:dyDescent="0.35">
      <c r="A262" s="105" t="s">
        <v>316</v>
      </c>
      <c r="B262" s="105" t="s">
        <v>282</v>
      </c>
      <c r="C262" s="105"/>
      <c r="D262" s="106">
        <v>50</v>
      </c>
      <c r="E262" s="107">
        <v>10</v>
      </c>
      <c r="F262" s="107">
        <v>13.75</v>
      </c>
      <c r="G262" s="107">
        <f t="shared" ref="G262:G264" si="83">IF($D$5="Canada",F262,E262)</f>
        <v>10</v>
      </c>
      <c r="H262" s="107">
        <f t="shared" ref="H262:H264" si="84">IF($D$8="yes",((G262*1.11)*(1+$D$7)),IF($D$8="NO",(G262*1.11)+(G262*$D$7)))</f>
        <v>11.775000000000002</v>
      </c>
      <c r="I262" s="107">
        <f t="shared" ref="I262:I264" si="85">IF($D$6="yes",(H262-(G262*0.25)),(H262-(G262*0.2)))</f>
        <v>9.2750000000000021</v>
      </c>
      <c r="J262" s="107">
        <f t="shared" ref="J262:J264" si="86">I262/D262</f>
        <v>0.18550000000000005</v>
      </c>
      <c r="K262" s="111"/>
      <c r="L262" s="110">
        <f t="shared" ref="L262:L264" si="87">J262*K262</f>
        <v>0</v>
      </c>
    </row>
    <row r="263" spans="1:12" x14ac:dyDescent="0.35">
      <c r="A263" s="57" t="s">
        <v>317</v>
      </c>
      <c r="B263" s="57" t="s">
        <v>281</v>
      </c>
      <c r="C263" s="57" t="s">
        <v>281</v>
      </c>
      <c r="D263" s="99">
        <v>20</v>
      </c>
      <c r="E263" s="100">
        <v>10</v>
      </c>
      <c r="F263" s="100">
        <v>13.75</v>
      </c>
      <c r="G263" s="100">
        <f t="shared" si="83"/>
        <v>10</v>
      </c>
      <c r="H263" s="100">
        <f t="shared" si="84"/>
        <v>11.775000000000002</v>
      </c>
      <c r="I263" s="100">
        <f t="shared" si="85"/>
        <v>9.2750000000000021</v>
      </c>
      <c r="J263" s="101">
        <f t="shared" si="86"/>
        <v>0.46375000000000011</v>
      </c>
      <c r="K263" s="102"/>
      <c r="L263" s="103">
        <f t="shared" si="87"/>
        <v>0</v>
      </c>
    </row>
    <row r="264" spans="1:12" x14ac:dyDescent="0.35">
      <c r="A264" s="105" t="s">
        <v>320</v>
      </c>
      <c r="B264" s="105" t="s">
        <v>282</v>
      </c>
      <c r="C264" s="105"/>
      <c r="D264" s="106">
        <v>48</v>
      </c>
      <c r="E264" s="107">
        <v>18</v>
      </c>
      <c r="F264" s="107">
        <v>25</v>
      </c>
      <c r="G264" s="107">
        <f t="shared" si="83"/>
        <v>18</v>
      </c>
      <c r="H264" s="107">
        <f t="shared" si="84"/>
        <v>21.195</v>
      </c>
      <c r="I264" s="107">
        <f t="shared" si="85"/>
        <v>16.695</v>
      </c>
      <c r="J264" s="107">
        <f t="shared" si="86"/>
        <v>0.34781250000000002</v>
      </c>
      <c r="K264" s="111"/>
      <c r="L264" s="110">
        <f t="shared" si="87"/>
        <v>0</v>
      </c>
    </row>
    <row r="265" spans="1:12" x14ac:dyDescent="0.35">
      <c r="A265" s="92"/>
      <c r="B265" s="92"/>
      <c r="C265" s="92"/>
      <c r="D265" s="92"/>
      <c r="E265" s="92"/>
      <c r="F265" s="92"/>
      <c r="G265" s="93"/>
      <c r="H265" s="93"/>
      <c r="I265" s="93"/>
      <c r="J265" s="93"/>
      <c r="K265" s="93"/>
      <c r="L265" s="93"/>
    </row>
    <row r="266" spans="1:12" ht="29.15" customHeight="1" x14ac:dyDescent="0.35">
      <c r="A266" s="94" t="s">
        <v>322</v>
      </c>
      <c r="B266" s="95"/>
      <c r="C266" s="95"/>
      <c r="D266" s="95"/>
      <c r="E266" s="95"/>
      <c r="F266" s="95"/>
      <c r="G266" s="96"/>
      <c r="H266" s="96"/>
      <c r="I266" s="96"/>
      <c r="J266" s="96"/>
      <c r="K266" s="96"/>
      <c r="L266" s="96"/>
    </row>
    <row r="267" spans="1:12" x14ac:dyDescent="0.35">
      <c r="A267" s="92"/>
      <c r="B267" s="92"/>
      <c r="C267" s="92"/>
      <c r="D267" s="92"/>
      <c r="E267" s="92"/>
      <c r="F267" s="92"/>
      <c r="G267" s="93"/>
      <c r="H267" s="93"/>
      <c r="I267" s="93"/>
      <c r="J267" s="93"/>
      <c r="K267" s="93"/>
      <c r="L267" s="93"/>
    </row>
  </sheetData>
  <mergeCells count="5">
    <mergeCell ref="A1:A2"/>
    <mergeCell ref="A4:D4"/>
    <mergeCell ref="L7:L8"/>
    <mergeCell ref="A10:J10"/>
    <mergeCell ref="A227:J227"/>
  </mergeCells>
  <dataValidations count="2">
    <dataValidation type="list" allowBlank="1" showInputMessage="1" showErrorMessage="1"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32 IZ65532 SV65532 ACR65532 AMN65532 AWJ65532 BGF65532 BQB65532 BZX65532 CJT65532 CTP65532 DDL65532 DNH65532 DXD65532 EGZ65532 EQV65532 FAR65532 FKN65532 FUJ65532 GEF65532 GOB65532 GXX65532 HHT65532 HRP65532 IBL65532 ILH65532 IVD65532 JEZ65532 JOV65532 JYR65532 KIN65532 KSJ65532 LCF65532 LMB65532 LVX65532 MFT65532 MPP65532 MZL65532 NJH65532 NTD65532 OCZ65532 OMV65532 OWR65532 PGN65532 PQJ65532 QAF65532 QKB65532 QTX65532 RDT65532 RNP65532 RXL65532 SHH65532 SRD65532 TAZ65532 TKV65532 TUR65532 UEN65532 UOJ65532 UYF65532 VIB65532 VRX65532 WBT65532 WLP65532 WVL65532 D131068 IZ131068 SV131068 ACR131068 AMN131068 AWJ131068 BGF131068 BQB131068 BZX131068 CJT131068 CTP131068 DDL131068 DNH131068 DXD131068 EGZ131068 EQV131068 FAR131068 FKN131068 FUJ131068 GEF131068 GOB131068 GXX131068 HHT131068 HRP131068 IBL131068 ILH131068 IVD131068 JEZ131068 JOV131068 JYR131068 KIN131068 KSJ131068 LCF131068 LMB131068 LVX131068 MFT131068 MPP131068 MZL131068 NJH131068 NTD131068 OCZ131068 OMV131068 OWR131068 PGN131068 PQJ131068 QAF131068 QKB131068 QTX131068 RDT131068 RNP131068 RXL131068 SHH131068 SRD131068 TAZ131068 TKV131068 TUR131068 UEN131068 UOJ131068 UYF131068 VIB131068 VRX131068 WBT131068 WLP131068 WVL131068 D196604 IZ196604 SV196604 ACR196604 AMN196604 AWJ196604 BGF196604 BQB196604 BZX196604 CJT196604 CTP196604 DDL196604 DNH196604 DXD196604 EGZ196604 EQV196604 FAR196604 FKN196604 FUJ196604 GEF196604 GOB196604 GXX196604 HHT196604 HRP196604 IBL196604 ILH196604 IVD196604 JEZ196604 JOV196604 JYR196604 KIN196604 KSJ196604 LCF196604 LMB196604 LVX196604 MFT196604 MPP196604 MZL196604 NJH196604 NTD196604 OCZ196604 OMV196604 OWR196604 PGN196604 PQJ196604 QAF196604 QKB196604 QTX196604 RDT196604 RNP196604 RXL196604 SHH196604 SRD196604 TAZ196604 TKV196604 TUR196604 UEN196604 UOJ196604 UYF196604 VIB196604 VRX196604 WBT196604 WLP196604 WVL196604 D262140 IZ262140 SV262140 ACR262140 AMN262140 AWJ262140 BGF262140 BQB262140 BZX262140 CJT262140 CTP262140 DDL262140 DNH262140 DXD262140 EGZ262140 EQV262140 FAR262140 FKN262140 FUJ262140 GEF262140 GOB262140 GXX262140 HHT262140 HRP262140 IBL262140 ILH262140 IVD262140 JEZ262140 JOV262140 JYR262140 KIN262140 KSJ262140 LCF262140 LMB262140 LVX262140 MFT262140 MPP262140 MZL262140 NJH262140 NTD262140 OCZ262140 OMV262140 OWR262140 PGN262140 PQJ262140 QAF262140 QKB262140 QTX262140 RDT262140 RNP262140 RXL262140 SHH262140 SRD262140 TAZ262140 TKV262140 TUR262140 UEN262140 UOJ262140 UYF262140 VIB262140 VRX262140 WBT262140 WLP262140 WVL262140 D327676 IZ327676 SV327676 ACR327676 AMN327676 AWJ327676 BGF327676 BQB327676 BZX327676 CJT327676 CTP327676 DDL327676 DNH327676 DXD327676 EGZ327676 EQV327676 FAR327676 FKN327676 FUJ327676 GEF327676 GOB327676 GXX327676 HHT327676 HRP327676 IBL327676 ILH327676 IVD327676 JEZ327676 JOV327676 JYR327676 KIN327676 KSJ327676 LCF327676 LMB327676 LVX327676 MFT327676 MPP327676 MZL327676 NJH327676 NTD327676 OCZ327676 OMV327676 OWR327676 PGN327676 PQJ327676 QAF327676 QKB327676 QTX327676 RDT327676 RNP327676 RXL327676 SHH327676 SRD327676 TAZ327676 TKV327676 TUR327676 UEN327676 UOJ327676 UYF327676 VIB327676 VRX327676 WBT327676 WLP327676 WVL327676 D393212 IZ393212 SV393212 ACR393212 AMN393212 AWJ393212 BGF393212 BQB393212 BZX393212 CJT393212 CTP393212 DDL393212 DNH393212 DXD393212 EGZ393212 EQV393212 FAR393212 FKN393212 FUJ393212 GEF393212 GOB393212 GXX393212 HHT393212 HRP393212 IBL393212 ILH393212 IVD393212 JEZ393212 JOV393212 JYR393212 KIN393212 KSJ393212 LCF393212 LMB393212 LVX393212 MFT393212 MPP393212 MZL393212 NJH393212 NTD393212 OCZ393212 OMV393212 OWR393212 PGN393212 PQJ393212 QAF393212 QKB393212 QTX393212 RDT393212 RNP393212 RXL393212 SHH393212 SRD393212 TAZ393212 TKV393212 TUR393212 UEN393212 UOJ393212 UYF393212 VIB393212 VRX393212 WBT393212 WLP393212 WVL393212 D458748 IZ458748 SV458748 ACR458748 AMN458748 AWJ458748 BGF458748 BQB458748 BZX458748 CJT458748 CTP458748 DDL458748 DNH458748 DXD458748 EGZ458748 EQV458748 FAR458748 FKN458748 FUJ458748 GEF458748 GOB458748 GXX458748 HHT458748 HRP458748 IBL458748 ILH458748 IVD458748 JEZ458748 JOV458748 JYR458748 KIN458748 KSJ458748 LCF458748 LMB458748 LVX458748 MFT458748 MPP458748 MZL458748 NJH458748 NTD458748 OCZ458748 OMV458748 OWR458748 PGN458748 PQJ458748 QAF458748 QKB458748 QTX458748 RDT458748 RNP458748 RXL458748 SHH458748 SRD458748 TAZ458748 TKV458748 TUR458748 UEN458748 UOJ458748 UYF458748 VIB458748 VRX458748 WBT458748 WLP458748 WVL458748 D524284 IZ524284 SV524284 ACR524284 AMN524284 AWJ524284 BGF524284 BQB524284 BZX524284 CJT524284 CTP524284 DDL524284 DNH524284 DXD524284 EGZ524284 EQV524284 FAR524284 FKN524284 FUJ524284 GEF524284 GOB524284 GXX524284 HHT524284 HRP524284 IBL524284 ILH524284 IVD524284 JEZ524284 JOV524284 JYR524284 KIN524284 KSJ524284 LCF524284 LMB524284 LVX524284 MFT524284 MPP524284 MZL524284 NJH524284 NTD524284 OCZ524284 OMV524284 OWR524284 PGN524284 PQJ524284 QAF524284 QKB524284 QTX524284 RDT524284 RNP524284 RXL524284 SHH524284 SRD524284 TAZ524284 TKV524284 TUR524284 UEN524284 UOJ524284 UYF524284 VIB524284 VRX524284 WBT524284 WLP524284 WVL524284 D589820 IZ589820 SV589820 ACR589820 AMN589820 AWJ589820 BGF589820 BQB589820 BZX589820 CJT589820 CTP589820 DDL589820 DNH589820 DXD589820 EGZ589820 EQV589820 FAR589820 FKN589820 FUJ589820 GEF589820 GOB589820 GXX589820 HHT589820 HRP589820 IBL589820 ILH589820 IVD589820 JEZ589820 JOV589820 JYR589820 KIN589820 KSJ589820 LCF589820 LMB589820 LVX589820 MFT589820 MPP589820 MZL589820 NJH589820 NTD589820 OCZ589820 OMV589820 OWR589820 PGN589820 PQJ589820 QAF589820 QKB589820 QTX589820 RDT589820 RNP589820 RXL589820 SHH589820 SRD589820 TAZ589820 TKV589820 TUR589820 UEN589820 UOJ589820 UYF589820 VIB589820 VRX589820 WBT589820 WLP589820 WVL589820 D655356 IZ655356 SV655356 ACR655356 AMN655356 AWJ655356 BGF655356 BQB655356 BZX655356 CJT655356 CTP655356 DDL655356 DNH655356 DXD655356 EGZ655356 EQV655356 FAR655356 FKN655356 FUJ655356 GEF655356 GOB655356 GXX655356 HHT655356 HRP655356 IBL655356 ILH655356 IVD655356 JEZ655356 JOV655356 JYR655356 KIN655356 KSJ655356 LCF655356 LMB655356 LVX655356 MFT655356 MPP655356 MZL655356 NJH655356 NTD655356 OCZ655356 OMV655356 OWR655356 PGN655356 PQJ655356 QAF655356 QKB655356 QTX655356 RDT655356 RNP655356 RXL655356 SHH655356 SRD655356 TAZ655356 TKV655356 TUR655356 UEN655356 UOJ655356 UYF655356 VIB655356 VRX655356 WBT655356 WLP655356 WVL655356 D720892 IZ720892 SV720892 ACR720892 AMN720892 AWJ720892 BGF720892 BQB720892 BZX720892 CJT720892 CTP720892 DDL720892 DNH720892 DXD720892 EGZ720892 EQV720892 FAR720892 FKN720892 FUJ720892 GEF720892 GOB720892 GXX720892 HHT720892 HRP720892 IBL720892 ILH720892 IVD720892 JEZ720892 JOV720892 JYR720892 KIN720892 KSJ720892 LCF720892 LMB720892 LVX720892 MFT720892 MPP720892 MZL720892 NJH720892 NTD720892 OCZ720892 OMV720892 OWR720892 PGN720892 PQJ720892 QAF720892 QKB720892 QTX720892 RDT720892 RNP720892 RXL720892 SHH720892 SRD720892 TAZ720892 TKV720892 TUR720892 UEN720892 UOJ720892 UYF720892 VIB720892 VRX720892 WBT720892 WLP720892 WVL720892 D786428 IZ786428 SV786428 ACR786428 AMN786428 AWJ786428 BGF786428 BQB786428 BZX786428 CJT786428 CTP786428 DDL786428 DNH786428 DXD786428 EGZ786428 EQV786428 FAR786428 FKN786428 FUJ786428 GEF786428 GOB786428 GXX786428 HHT786428 HRP786428 IBL786428 ILH786428 IVD786428 JEZ786428 JOV786428 JYR786428 KIN786428 KSJ786428 LCF786428 LMB786428 LVX786428 MFT786428 MPP786428 MZL786428 NJH786428 NTD786428 OCZ786428 OMV786428 OWR786428 PGN786428 PQJ786428 QAF786428 QKB786428 QTX786428 RDT786428 RNP786428 RXL786428 SHH786428 SRD786428 TAZ786428 TKV786428 TUR786428 UEN786428 UOJ786428 UYF786428 VIB786428 VRX786428 WBT786428 WLP786428 WVL786428 D851964 IZ851964 SV851964 ACR851964 AMN851964 AWJ851964 BGF851964 BQB851964 BZX851964 CJT851964 CTP851964 DDL851964 DNH851964 DXD851964 EGZ851964 EQV851964 FAR851964 FKN851964 FUJ851964 GEF851964 GOB851964 GXX851964 HHT851964 HRP851964 IBL851964 ILH851964 IVD851964 JEZ851964 JOV851964 JYR851964 KIN851964 KSJ851964 LCF851964 LMB851964 LVX851964 MFT851964 MPP851964 MZL851964 NJH851964 NTD851964 OCZ851964 OMV851964 OWR851964 PGN851964 PQJ851964 QAF851964 QKB851964 QTX851964 RDT851964 RNP851964 RXL851964 SHH851964 SRD851964 TAZ851964 TKV851964 TUR851964 UEN851964 UOJ851964 UYF851964 VIB851964 VRX851964 WBT851964 WLP851964 WVL851964 D917500 IZ917500 SV917500 ACR917500 AMN917500 AWJ917500 BGF917500 BQB917500 BZX917500 CJT917500 CTP917500 DDL917500 DNH917500 DXD917500 EGZ917500 EQV917500 FAR917500 FKN917500 FUJ917500 GEF917500 GOB917500 GXX917500 HHT917500 HRP917500 IBL917500 ILH917500 IVD917500 JEZ917500 JOV917500 JYR917500 KIN917500 KSJ917500 LCF917500 LMB917500 LVX917500 MFT917500 MPP917500 MZL917500 NJH917500 NTD917500 OCZ917500 OMV917500 OWR917500 PGN917500 PQJ917500 QAF917500 QKB917500 QTX917500 RDT917500 RNP917500 RXL917500 SHH917500 SRD917500 TAZ917500 TKV917500 TUR917500 UEN917500 UOJ917500 UYF917500 VIB917500 VRX917500 WBT917500 WLP917500 WVL917500 D983036 IZ983036 SV983036 ACR983036 AMN983036 AWJ983036 BGF983036 BQB983036 BZX983036 CJT983036 CTP983036 DDL983036 DNH983036 DXD983036 EGZ983036 EQV983036 FAR983036 FKN983036 FUJ983036 GEF983036 GOB983036 GXX983036 HHT983036 HRP983036 IBL983036 ILH983036 IVD983036 JEZ983036 JOV983036 JYR983036 KIN983036 KSJ983036 LCF983036 LMB983036 LVX983036 MFT983036 MPP983036 MZL983036 NJH983036 NTD983036 OCZ983036 OMV983036 OWR983036 PGN983036 PQJ983036 QAF983036 QKB983036 QTX983036 RDT983036 RNP983036 RXL983036 SHH983036 SRD983036 TAZ983036 TKV983036 TUR983036 UEN983036 UOJ983036 UYF983036 VIB983036 VRX983036 WBT983036 WLP983036 WVL983036 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34 IZ65534 SV65534 ACR65534 AMN65534 AWJ65534 BGF65534 BQB65534 BZX65534 CJT65534 CTP65534 DDL65534 DNH65534 DXD65534 EGZ65534 EQV65534 FAR65534 FKN65534 FUJ65534 GEF65534 GOB65534 GXX65534 HHT65534 HRP65534 IBL65534 ILH65534 IVD65534 JEZ65534 JOV65534 JYR65534 KIN65534 KSJ65534 LCF65534 LMB65534 LVX65534 MFT65534 MPP65534 MZL65534 NJH65534 NTD65534 OCZ65534 OMV65534 OWR65534 PGN65534 PQJ65534 QAF65534 QKB65534 QTX65534 RDT65534 RNP65534 RXL65534 SHH65534 SRD65534 TAZ65534 TKV65534 TUR65534 UEN65534 UOJ65534 UYF65534 VIB65534 VRX65534 WBT65534 WLP65534 WVL65534 D131070 IZ131070 SV131070 ACR131070 AMN131070 AWJ131070 BGF131070 BQB131070 BZX131070 CJT131070 CTP131070 DDL131070 DNH131070 DXD131070 EGZ131070 EQV131070 FAR131070 FKN131070 FUJ131070 GEF131070 GOB131070 GXX131070 HHT131070 HRP131070 IBL131070 ILH131070 IVD131070 JEZ131070 JOV131070 JYR131070 KIN131070 KSJ131070 LCF131070 LMB131070 LVX131070 MFT131070 MPP131070 MZL131070 NJH131070 NTD131070 OCZ131070 OMV131070 OWR131070 PGN131070 PQJ131070 QAF131070 QKB131070 QTX131070 RDT131070 RNP131070 RXL131070 SHH131070 SRD131070 TAZ131070 TKV131070 TUR131070 UEN131070 UOJ131070 UYF131070 VIB131070 VRX131070 WBT131070 WLP131070 WVL131070 D196606 IZ196606 SV196606 ACR196606 AMN196606 AWJ196606 BGF196606 BQB196606 BZX196606 CJT196606 CTP196606 DDL196606 DNH196606 DXD196606 EGZ196606 EQV196606 FAR196606 FKN196606 FUJ196606 GEF196606 GOB196606 GXX196606 HHT196606 HRP196606 IBL196606 ILH196606 IVD196606 JEZ196606 JOV196606 JYR196606 KIN196606 KSJ196606 LCF196606 LMB196606 LVX196606 MFT196606 MPP196606 MZL196606 NJH196606 NTD196606 OCZ196606 OMV196606 OWR196606 PGN196606 PQJ196606 QAF196606 QKB196606 QTX196606 RDT196606 RNP196606 RXL196606 SHH196606 SRD196606 TAZ196606 TKV196606 TUR196606 UEN196606 UOJ196606 UYF196606 VIB196606 VRX196606 WBT196606 WLP196606 WVL196606 D262142 IZ262142 SV262142 ACR262142 AMN262142 AWJ262142 BGF262142 BQB262142 BZX262142 CJT262142 CTP262142 DDL262142 DNH262142 DXD262142 EGZ262142 EQV262142 FAR262142 FKN262142 FUJ262142 GEF262142 GOB262142 GXX262142 HHT262142 HRP262142 IBL262142 ILH262142 IVD262142 JEZ262142 JOV262142 JYR262142 KIN262142 KSJ262142 LCF262142 LMB262142 LVX262142 MFT262142 MPP262142 MZL262142 NJH262142 NTD262142 OCZ262142 OMV262142 OWR262142 PGN262142 PQJ262142 QAF262142 QKB262142 QTX262142 RDT262142 RNP262142 RXL262142 SHH262142 SRD262142 TAZ262142 TKV262142 TUR262142 UEN262142 UOJ262142 UYF262142 VIB262142 VRX262142 WBT262142 WLP262142 WVL262142 D327678 IZ327678 SV327678 ACR327678 AMN327678 AWJ327678 BGF327678 BQB327678 BZX327678 CJT327678 CTP327678 DDL327678 DNH327678 DXD327678 EGZ327678 EQV327678 FAR327678 FKN327678 FUJ327678 GEF327678 GOB327678 GXX327678 HHT327678 HRP327678 IBL327678 ILH327678 IVD327678 JEZ327678 JOV327678 JYR327678 KIN327678 KSJ327678 LCF327678 LMB327678 LVX327678 MFT327678 MPP327678 MZL327678 NJH327678 NTD327678 OCZ327678 OMV327678 OWR327678 PGN327678 PQJ327678 QAF327678 QKB327678 QTX327678 RDT327678 RNP327678 RXL327678 SHH327678 SRD327678 TAZ327678 TKV327678 TUR327678 UEN327678 UOJ327678 UYF327678 VIB327678 VRX327678 WBT327678 WLP327678 WVL327678 D393214 IZ393214 SV393214 ACR393214 AMN393214 AWJ393214 BGF393214 BQB393214 BZX393214 CJT393214 CTP393214 DDL393214 DNH393214 DXD393214 EGZ393214 EQV393214 FAR393214 FKN393214 FUJ393214 GEF393214 GOB393214 GXX393214 HHT393214 HRP393214 IBL393214 ILH393214 IVD393214 JEZ393214 JOV393214 JYR393214 KIN393214 KSJ393214 LCF393214 LMB393214 LVX393214 MFT393214 MPP393214 MZL393214 NJH393214 NTD393214 OCZ393214 OMV393214 OWR393214 PGN393214 PQJ393214 QAF393214 QKB393214 QTX393214 RDT393214 RNP393214 RXL393214 SHH393214 SRD393214 TAZ393214 TKV393214 TUR393214 UEN393214 UOJ393214 UYF393214 VIB393214 VRX393214 WBT393214 WLP393214 WVL393214 D458750 IZ458750 SV458750 ACR458750 AMN458750 AWJ458750 BGF458750 BQB458750 BZX458750 CJT458750 CTP458750 DDL458750 DNH458750 DXD458750 EGZ458750 EQV458750 FAR458750 FKN458750 FUJ458750 GEF458750 GOB458750 GXX458750 HHT458750 HRP458750 IBL458750 ILH458750 IVD458750 JEZ458750 JOV458750 JYR458750 KIN458750 KSJ458750 LCF458750 LMB458750 LVX458750 MFT458750 MPP458750 MZL458750 NJH458750 NTD458750 OCZ458750 OMV458750 OWR458750 PGN458750 PQJ458750 QAF458750 QKB458750 QTX458750 RDT458750 RNP458750 RXL458750 SHH458750 SRD458750 TAZ458750 TKV458750 TUR458750 UEN458750 UOJ458750 UYF458750 VIB458750 VRX458750 WBT458750 WLP458750 WVL458750 D524286 IZ524286 SV524286 ACR524286 AMN524286 AWJ524286 BGF524286 BQB524286 BZX524286 CJT524286 CTP524286 DDL524286 DNH524286 DXD524286 EGZ524286 EQV524286 FAR524286 FKN524286 FUJ524286 GEF524286 GOB524286 GXX524286 HHT524286 HRP524286 IBL524286 ILH524286 IVD524286 JEZ524286 JOV524286 JYR524286 KIN524286 KSJ524286 LCF524286 LMB524286 LVX524286 MFT524286 MPP524286 MZL524286 NJH524286 NTD524286 OCZ524286 OMV524286 OWR524286 PGN524286 PQJ524286 QAF524286 QKB524286 QTX524286 RDT524286 RNP524286 RXL524286 SHH524286 SRD524286 TAZ524286 TKV524286 TUR524286 UEN524286 UOJ524286 UYF524286 VIB524286 VRX524286 WBT524286 WLP524286 WVL524286 D589822 IZ589822 SV589822 ACR589822 AMN589822 AWJ589822 BGF589822 BQB589822 BZX589822 CJT589822 CTP589822 DDL589822 DNH589822 DXD589822 EGZ589822 EQV589822 FAR589822 FKN589822 FUJ589822 GEF589822 GOB589822 GXX589822 HHT589822 HRP589822 IBL589822 ILH589822 IVD589822 JEZ589822 JOV589822 JYR589822 KIN589822 KSJ589822 LCF589822 LMB589822 LVX589822 MFT589822 MPP589822 MZL589822 NJH589822 NTD589822 OCZ589822 OMV589822 OWR589822 PGN589822 PQJ589822 QAF589822 QKB589822 QTX589822 RDT589822 RNP589822 RXL589822 SHH589822 SRD589822 TAZ589822 TKV589822 TUR589822 UEN589822 UOJ589822 UYF589822 VIB589822 VRX589822 WBT589822 WLP589822 WVL589822 D655358 IZ655358 SV655358 ACR655358 AMN655358 AWJ655358 BGF655358 BQB655358 BZX655358 CJT655358 CTP655358 DDL655358 DNH655358 DXD655358 EGZ655358 EQV655358 FAR655358 FKN655358 FUJ655358 GEF655358 GOB655358 GXX655358 HHT655358 HRP655358 IBL655358 ILH655358 IVD655358 JEZ655358 JOV655358 JYR655358 KIN655358 KSJ655358 LCF655358 LMB655358 LVX655358 MFT655358 MPP655358 MZL655358 NJH655358 NTD655358 OCZ655358 OMV655358 OWR655358 PGN655358 PQJ655358 QAF655358 QKB655358 QTX655358 RDT655358 RNP655358 RXL655358 SHH655358 SRD655358 TAZ655358 TKV655358 TUR655358 UEN655358 UOJ655358 UYF655358 VIB655358 VRX655358 WBT655358 WLP655358 WVL655358 D720894 IZ720894 SV720894 ACR720894 AMN720894 AWJ720894 BGF720894 BQB720894 BZX720894 CJT720894 CTP720894 DDL720894 DNH720894 DXD720894 EGZ720894 EQV720894 FAR720894 FKN720894 FUJ720894 GEF720894 GOB720894 GXX720894 HHT720894 HRP720894 IBL720894 ILH720894 IVD720894 JEZ720894 JOV720894 JYR720894 KIN720894 KSJ720894 LCF720894 LMB720894 LVX720894 MFT720894 MPP720894 MZL720894 NJH720894 NTD720894 OCZ720894 OMV720894 OWR720894 PGN720894 PQJ720894 QAF720894 QKB720894 QTX720894 RDT720894 RNP720894 RXL720894 SHH720894 SRD720894 TAZ720894 TKV720894 TUR720894 UEN720894 UOJ720894 UYF720894 VIB720894 VRX720894 WBT720894 WLP720894 WVL720894 D786430 IZ786430 SV786430 ACR786430 AMN786430 AWJ786430 BGF786430 BQB786430 BZX786430 CJT786430 CTP786430 DDL786430 DNH786430 DXD786430 EGZ786430 EQV786430 FAR786430 FKN786430 FUJ786430 GEF786430 GOB786430 GXX786430 HHT786430 HRP786430 IBL786430 ILH786430 IVD786430 JEZ786430 JOV786430 JYR786430 KIN786430 KSJ786430 LCF786430 LMB786430 LVX786430 MFT786430 MPP786430 MZL786430 NJH786430 NTD786430 OCZ786430 OMV786430 OWR786430 PGN786430 PQJ786430 QAF786430 QKB786430 QTX786430 RDT786430 RNP786430 RXL786430 SHH786430 SRD786430 TAZ786430 TKV786430 TUR786430 UEN786430 UOJ786430 UYF786430 VIB786430 VRX786430 WBT786430 WLP786430 WVL786430 D851966 IZ851966 SV851966 ACR851966 AMN851966 AWJ851966 BGF851966 BQB851966 BZX851966 CJT851966 CTP851966 DDL851966 DNH851966 DXD851966 EGZ851966 EQV851966 FAR851966 FKN851966 FUJ851966 GEF851966 GOB851966 GXX851966 HHT851966 HRP851966 IBL851966 ILH851966 IVD851966 JEZ851966 JOV851966 JYR851966 KIN851966 KSJ851966 LCF851966 LMB851966 LVX851966 MFT851966 MPP851966 MZL851966 NJH851966 NTD851966 OCZ851966 OMV851966 OWR851966 PGN851966 PQJ851966 QAF851966 QKB851966 QTX851966 RDT851966 RNP851966 RXL851966 SHH851966 SRD851966 TAZ851966 TKV851966 TUR851966 UEN851966 UOJ851966 UYF851966 VIB851966 VRX851966 WBT851966 WLP851966 WVL851966 D917502 IZ917502 SV917502 ACR917502 AMN917502 AWJ917502 BGF917502 BQB917502 BZX917502 CJT917502 CTP917502 DDL917502 DNH917502 DXD917502 EGZ917502 EQV917502 FAR917502 FKN917502 FUJ917502 GEF917502 GOB917502 GXX917502 HHT917502 HRP917502 IBL917502 ILH917502 IVD917502 JEZ917502 JOV917502 JYR917502 KIN917502 KSJ917502 LCF917502 LMB917502 LVX917502 MFT917502 MPP917502 MZL917502 NJH917502 NTD917502 OCZ917502 OMV917502 OWR917502 PGN917502 PQJ917502 QAF917502 QKB917502 QTX917502 RDT917502 RNP917502 RXL917502 SHH917502 SRD917502 TAZ917502 TKV917502 TUR917502 UEN917502 UOJ917502 UYF917502 VIB917502 VRX917502 WBT917502 WLP917502 WVL917502 D983038 IZ983038 SV983038 ACR983038 AMN983038 AWJ983038 BGF983038 BQB983038 BZX983038 CJT983038 CTP983038 DDL983038 DNH983038 DXD983038 EGZ983038 EQV983038 FAR983038 FKN983038 FUJ983038 GEF983038 GOB983038 GXX983038 HHT983038 HRP983038 IBL983038 ILH983038 IVD983038 JEZ983038 JOV983038 JYR983038 KIN983038 KSJ983038 LCF983038 LMB983038 LVX983038 MFT983038 MPP983038 MZL983038 NJH983038 NTD983038 OCZ983038 OMV983038 OWR983038 PGN983038 PQJ983038 QAF983038 QKB983038 QTX983038 RDT983038 RNP983038 RXL983038 SHH983038 SRD983038 TAZ983038 TKV983038 TUR983038 UEN983038 UOJ983038 UYF983038 VIB983038 VRX983038 WBT983038 WLP983038 WVL983038" xr:uid="{00000000-0002-0000-0000-000000000000}">
      <formula1>"Yes, No"</formula1>
    </dataValidation>
    <dataValidation type="list"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xr:uid="{00000000-0002-0000-0000-000001000000}">
      <formula1>"USA,Canada"</formula1>
    </dataValidation>
  </dataValidations>
  <pageMargins left="0.25" right="0.25" top="0.75" bottom="0.75" header="0.3" footer="0.3"/>
  <pageSetup scale="77"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Full Version 22-23 AC &amp; 23 JA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Spackman</dc:creator>
  <cp:lastModifiedBy>Kate Spackman</cp:lastModifiedBy>
  <dcterms:created xsi:type="dcterms:W3CDTF">2022-09-30T19:35:23Z</dcterms:created>
  <dcterms:modified xsi:type="dcterms:W3CDTF">2023-01-20T19:19:24Z</dcterms:modified>
</cp:coreProperties>
</file>