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0" windowWidth="25200" windowHeight="12435" activeTab="2"/>
  </bookViews>
  <sheets>
    <sheet name="Cost Calculator 18-19" sheetId="1" r:id="rId1"/>
    <sheet name="Cost Calculator 20-21" sheetId="2" r:id="rId2"/>
    <sheet name="Cost Calculator 21-22" sheetId="3" r:id="rId3"/>
  </sheets>
  <definedNames>
    <definedName name="chart">#REF!</definedName>
    <definedName name="Options">#REF!</definedName>
    <definedName name="SUM">'Cost Calculator 18-19'!$E$40</definedName>
  </definedNames>
  <calcPr fullCalcOnLoad="1"/>
</workbook>
</file>

<file path=xl/comments1.xml><?xml version="1.0" encoding="utf-8"?>
<comments xmlns="http://schemas.openxmlformats.org/spreadsheetml/2006/main">
  <authors>
    <author>Clare Langsford</author>
  </authors>
  <commentList>
    <comment ref="F2" authorId="0">
      <text>
        <r>
          <rPr>
            <sz val="9"/>
            <rFont val="Tahoma"/>
            <family val="2"/>
          </rPr>
          <t>Select the country where you do business.</t>
        </r>
      </text>
    </comment>
    <comment ref="F3" authorId="0">
      <text>
        <r>
          <rPr>
            <sz val="9"/>
            <rFont val="Tahoma"/>
            <family val="2"/>
          </rPr>
          <t>Select your title: Bronze or Bronze Elite and Above</t>
        </r>
      </text>
    </comment>
  </commentList>
</comments>
</file>

<file path=xl/comments2.xml><?xml version="1.0" encoding="utf-8"?>
<comments xmlns="http://schemas.openxmlformats.org/spreadsheetml/2006/main">
  <authors>
    <author>Clare Langsford</author>
  </authors>
  <commentList>
    <comment ref="F2" authorId="0">
      <text>
        <r>
          <rPr>
            <sz val="9"/>
            <rFont val="Tahoma"/>
            <family val="2"/>
          </rPr>
          <t>Select the country where you do business.</t>
        </r>
      </text>
    </comment>
    <comment ref="F3" authorId="0">
      <text>
        <r>
          <rPr>
            <sz val="9"/>
            <rFont val="Tahoma"/>
            <family val="2"/>
          </rPr>
          <t>Select your title: Bronze or Bronze Elite and Above</t>
        </r>
      </text>
    </comment>
  </commentList>
</comments>
</file>

<file path=xl/comments3.xml><?xml version="1.0" encoding="utf-8"?>
<comments xmlns="http://schemas.openxmlformats.org/spreadsheetml/2006/main">
  <authors>
    <author>Clare Langsford</author>
  </authors>
  <commentList>
    <comment ref="F2" authorId="0">
      <text>
        <r>
          <rPr>
            <sz val="9"/>
            <rFont val="Tahoma"/>
            <family val="2"/>
          </rPr>
          <t>Select the country where you do business.</t>
        </r>
      </text>
    </comment>
    <comment ref="F3" authorId="0">
      <text>
        <r>
          <rPr>
            <sz val="9"/>
            <rFont val="Tahoma"/>
            <family val="2"/>
          </rPr>
          <t>Select your title: Bronze or Bronze Elite and Above</t>
        </r>
      </text>
    </comment>
  </commentList>
</comments>
</file>

<file path=xl/sharedStrings.xml><?xml version="1.0" encoding="utf-8"?>
<sst xmlns="http://schemas.openxmlformats.org/spreadsheetml/2006/main" count="496" uniqueCount="396">
  <si>
    <t>AUS</t>
  </si>
  <si>
    <t>Item</t>
  </si>
  <si>
    <t>NZ</t>
  </si>
  <si>
    <t>Price</t>
  </si>
  <si>
    <t>Customer Price
(+5% S&amp;H)</t>
  </si>
  <si>
    <t>Demo Price 
(+5% S&amp;H)</t>
  </si>
  <si>
    <t>Demo Price per unit</t>
  </si>
  <si>
    <t>Cardstock &amp; Envelopes</t>
  </si>
  <si>
    <t>Standard Designer Series Paper (12)</t>
  </si>
  <si>
    <t>Vellum Cardstock (20)</t>
  </si>
  <si>
    <t>Glimmer Paper (2)</t>
  </si>
  <si>
    <t>Watercolor Paper (5)</t>
  </si>
  <si>
    <t>Foil Sheets (2)</t>
  </si>
  <si>
    <t>Window Sheets (2)</t>
  </si>
  <si>
    <t>Note Cards &amp; Envelopes (20)</t>
  </si>
  <si>
    <t>Medium Clear Envelopes (50)</t>
  </si>
  <si>
    <t>Adhesives and Packaging</t>
  </si>
  <si>
    <t>Demo per cm</t>
  </si>
  <si>
    <t>Foam Adhesive Stripes (9.1m)</t>
  </si>
  <si>
    <t>Dimensionals (300)</t>
  </si>
  <si>
    <t>Tear &amp; Tape Adhesive (24.7m)</t>
  </si>
  <si>
    <t>SNAIL Adhesive Refill (12m)</t>
  </si>
  <si>
    <t>Clear Tiny Treat Boxes (16)</t>
  </si>
  <si>
    <t>Standard Stamp Cases (4)</t>
  </si>
  <si>
    <t>Wide Stamp Cases Half Size (4)</t>
  </si>
  <si>
    <t>Wide Stamp Cases Full Size (4)</t>
  </si>
  <si>
    <t>Ribbon &amp; Trims</t>
  </si>
  <si>
    <t>Linen Thread (13.7m)</t>
  </si>
  <si>
    <t>Metallic Thread (45.7m)</t>
  </si>
  <si>
    <t>Washi Tape 5 rolls (4.6m each)</t>
  </si>
  <si>
    <t>Embellishments, etc</t>
  </si>
  <si>
    <t>Sponge Daubers (5)</t>
  </si>
  <si>
    <t>Grid Paper (100)</t>
  </si>
  <si>
    <t>Project Kits</t>
  </si>
  <si>
    <t>Unit 
Qty</t>
  </si>
  <si>
    <t>Total Project Cost:</t>
  </si>
  <si>
    <t>TOTAL COST TO DEMO</t>
  </si>
  <si>
    <t xml:space="preserve">    SELECT YOUR TITLE</t>
  </si>
  <si>
    <t xml:space="preserve">    SELECT YOUR COUNTRY</t>
  </si>
  <si>
    <t>Cost Calculator</t>
  </si>
  <si>
    <t>Glossy White Cardstock A4 (10)</t>
  </si>
  <si>
    <t>Shimmery White Cardstock A4 (10)</t>
  </si>
  <si>
    <t>Solid Colour Packs A4 (24)</t>
  </si>
  <si>
    <t>Colour Collection Assortment A4 (20)</t>
  </si>
  <si>
    <t>3 Colour Cardstock Packs 12"x12" (30.5 x 30.5cm) (24)</t>
  </si>
  <si>
    <t>3 Colour Cardstock Packs A4 (24)</t>
  </si>
  <si>
    <t>Medium Very Vanilla/Whisper White C6 Envelopes (40)</t>
  </si>
  <si>
    <t>Mini Glue Dots (300)</t>
  </si>
  <si>
    <t>Mini Dimensionals (720)</t>
  </si>
  <si>
    <t>Multipurpose Adhesive Sheets (12)</t>
  </si>
  <si>
    <t>Striped Treat Bags (10)</t>
  </si>
  <si>
    <t>Gusseted Cellphane Bags 7.6 x 15.2 cm (25)</t>
  </si>
  <si>
    <t>Cellophane Bags 5.1 x 20.3 cm (50)</t>
  </si>
  <si>
    <t>Cellophane Bags 15.2 x 20.3 cm (50)</t>
  </si>
  <si>
    <t>5/8" (1.6cm) Burlap Ribbon (4.6m)</t>
  </si>
  <si>
    <t>1/4" (6.4mm) Double-Stitched Ribbon (9.1m)</t>
  </si>
  <si>
    <t>1/4" (6.4mm) Ombre Ribbon (9.1m)</t>
  </si>
  <si>
    <t>3/8" (1cm) Classic Weave Ribbon (9.1m)</t>
  </si>
  <si>
    <t>Mini Sequin Trim (9.1m)</t>
  </si>
  <si>
    <t>3/8" (1cm) Stitched Satin Ribbon (9.1m)</t>
  </si>
  <si>
    <t>1/4" (6.4mm) Stitched-Edge Ribbon (9.1m)</t>
  </si>
  <si>
    <t>1/2" (1.3cm) Finely Woven Ribbon (9.1m)</t>
  </si>
  <si>
    <t>1/2" (1.3cm) Very Vanilla Lace Trim (4.6m)</t>
  </si>
  <si>
    <t>1/4" (6.4mm) Copper Trim (4.6m)</t>
  </si>
  <si>
    <t>3/8" (1cm) Shimmer Ribbon (9.1m)</t>
  </si>
  <si>
    <t>1/8" (3.2mm) Sheer Ribbon (9.1m)</t>
  </si>
  <si>
    <t>3/8" (1cm) Metallic-Edge Ribbon (9.1m)</t>
  </si>
  <si>
    <t>Gold Library Clips (20)</t>
  </si>
  <si>
    <t>Corrugated Elements (24)</t>
  </si>
  <si>
    <t>Glitter Enamel Dots (160)</t>
  </si>
  <si>
    <t>Faceted Gems (72)</t>
  </si>
  <si>
    <t>Sequin Assortment (750)</t>
  </si>
  <si>
    <t>Boxwood Wreaths Embellishments (12)</t>
  </si>
  <si>
    <t>Soft Sayings All-Inclusive Card Kit (20)</t>
  </si>
  <si>
    <t>Soft Sayings All-Inclusive Card Kit REFILL (20)</t>
  </si>
  <si>
    <r>
      <t xml:space="preserve">This tool finds your cost on consumables by figuring 
your cost per sheet, envelope, piece, etc. to help your business’ profitability.
</t>
    </r>
    <r>
      <rPr>
        <sz val="7"/>
        <rFont val="Arial"/>
        <family val="2"/>
      </rPr>
      <t xml:space="preserve">
</t>
    </r>
    <r>
      <rPr>
        <sz val="14"/>
        <rFont val="Arial"/>
        <family val="2"/>
      </rPr>
      <t xml:space="preserve">Open this file each time you need it, or save it to your computer. We will update the items each time a new catalogue is released, so download a new one then! </t>
    </r>
  </si>
  <si>
    <t>Unit Qty 
Used</t>
  </si>
  <si>
    <t>White / Vanilla A4 (40)</t>
  </si>
  <si>
    <t>White / Vanilla Thick A4 (24)</t>
  </si>
  <si>
    <t>Acetate Card Boxes (10)</t>
  </si>
  <si>
    <t>Real Red 1/8" (3.2mm) Solid Ribbon (9.1m)</t>
  </si>
  <si>
    <t>Mini Pizza Boxes (8)</t>
  </si>
  <si>
    <t>In Color Assortment 12" x 12" (30.5 x 30.5cm) (20)</t>
  </si>
  <si>
    <t>Designer Series Paper Stacks 12" x 12"  (30.5 x 30.5cm)  (40)</t>
  </si>
  <si>
    <t>Designer Series Paper Stacks 6" x 6" (15.2 x 15.2cm) (48)</t>
  </si>
  <si>
    <t>Memories &amp; More Pocket Pages 6" x 8" (15.2 x 20.3cm) (12)</t>
  </si>
  <si>
    <t>Memories &amp; More Pocket Pages 12" x 12" (30.5 x 30.5cm)  (12)</t>
  </si>
  <si>
    <t>Whisper White Envelopes 3" x 3" (7.6 x 7.6cm) (40)</t>
  </si>
  <si>
    <t>Whisper White Narrow Note Cards &amp; Envelopes (20)</t>
  </si>
  <si>
    <t>True Gentleman Buttons (24)</t>
  </si>
  <si>
    <t>White/ Vanilla 12" x 12" (30.5 x 30.5cm) (12)</t>
  </si>
  <si>
    <t>Tea Room Specialty Designer Series Paper (24)</t>
  </si>
  <si>
    <t>Broadway Bound Specialty Designer Series Paper (24)</t>
  </si>
  <si>
    <t>Share What You Love Specialty Designer Series Paper (24)</t>
  </si>
  <si>
    <t xml:space="preserve">Graceful Glass 6" x 6" (15.2 x 15.2cm) Designer Vellum </t>
  </si>
  <si>
    <t>Basic Black A4 (24)</t>
  </si>
  <si>
    <t>Designer Series Paper 6" x 6" (15.2 x 15.2cm) (40)</t>
  </si>
  <si>
    <t>Delightfully Detailed Laser-Cut Specialty Paper (8)</t>
  </si>
  <si>
    <t>New Color Assortment Cardstock A4 (32)</t>
  </si>
  <si>
    <t>Delightfully Detailed Note Cards &amp; Envelopes (20)</t>
  </si>
  <si>
    <t xml:space="preserve">Whisper White Memories &amp; More Cards &amp; Envelopes Small (10) </t>
  </si>
  <si>
    <t xml:space="preserve">Whisper White Memories &amp; More Cards &amp; Envelopes Large (10) </t>
  </si>
  <si>
    <t>Page Protectors 12" x 12" (30.5 x 30.5cm)  (12)</t>
  </si>
  <si>
    <t>SNAIL Adhesive (12m)</t>
  </si>
  <si>
    <t>Kraft Pillow Boxes (10)</t>
  </si>
  <si>
    <t>White/Silver Mini Gable Boxes (12)</t>
  </si>
  <si>
    <t>Leaf Ribbon (4.6m)</t>
  </si>
  <si>
    <t>1/8" (3.2mm) Cord (9.1m)</t>
  </si>
  <si>
    <t>1/4" (6.4mm)  Mini Striped Ribbon (9.1m)</t>
  </si>
  <si>
    <t>3/8" (1cm) Cotton Ribbon</t>
  </si>
  <si>
    <t>1/9" (3.2mm) Grosgrain Ribbon (9.1m)</t>
  </si>
  <si>
    <t>5/8" (1.6cm) Polka Dot Tulle Ribbon (9.1m)</t>
  </si>
  <si>
    <t>1/2" (1.3cm) Textured Weave Ribbon (9.1)</t>
  </si>
  <si>
    <t>3/8" (1cm) Mini Ruffled Ribbon (9.1m)</t>
  </si>
  <si>
    <t>Natures Twine (4.6m)</t>
  </si>
  <si>
    <t>Silver &amp; Petal Pink Baker's Twine (22.9m)</t>
  </si>
  <si>
    <t>Silver &amp; Pool Party Baker's Twine (22.9m)</t>
  </si>
  <si>
    <t>Silver &amp; Whisper White Baker's Twine (9.1m)</t>
  </si>
  <si>
    <t>Medium Baker's Twine (13.7m)</t>
  </si>
  <si>
    <t>Solid Baker's Twine (22.9m)</t>
  </si>
  <si>
    <t>1/2" (1.3cm) Satin Ribbon (9.1m)</t>
  </si>
  <si>
    <t>1/4" (6.4mm) Velvet Ribbon (9.1m)</t>
  </si>
  <si>
    <t>Tea Room Combo Pack (4.6m)</t>
  </si>
  <si>
    <t>Metallic Ribbon Combo Pack (4.6m)</t>
  </si>
  <si>
    <t>Basic Jewels Pearls/Clear Rhinestones (140)</t>
  </si>
  <si>
    <t>Red Rhinestones (220)</t>
  </si>
  <si>
    <t>Stamping Sponges (3)</t>
  </si>
  <si>
    <t>Uninked Stampin' Spots (5)</t>
  </si>
  <si>
    <t>Facetaded Dots (96)</t>
  </si>
  <si>
    <t>Best Route Enamel Shapes (125)</t>
  </si>
  <si>
    <t>Share What You Love Artisian pearls (100)</t>
  </si>
  <si>
    <t>Metallic Pearls (242)</t>
  </si>
  <si>
    <t>Petal Pink Rhinestone Gems (48)</t>
  </si>
  <si>
    <t>Twinkle Adhesive-Backed Sequins (200)</t>
  </si>
  <si>
    <t>Basic Adhesive Backed Sequins (250)</t>
  </si>
  <si>
    <t>Tea Room Copper Vinyl Stickers (4)</t>
  </si>
  <si>
    <t>Brads Basic/Metallic (40)</t>
  </si>
  <si>
    <t>Candle Embellishments (24)</t>
  </si>
  <si>
    <t>Leaves Trinkets (24)</t>
  </si>
  <si>
    <t>Blossoms Eleements (18)</t>
  </si>
  <si>
    <t>2017-2019 In Color Flower Buttons (25)</t>
  </si>
  <si>
    <t>Tinted Faceted Buttons (24)</t>
  </si>
  <si>
    <t>Frames Elements (72)</t>
  </si>
  <si>
    <t>Tropical Elements (20)</t>
  </si>
  <si>
    <t>Pick A Pattern Washi Tape (4.6m)</t>
  </si>
  <si>
    <t>Best Route Washi Tape (4.6m)</t>
  </si>
  <si>
    <t>2018-2020 In Color Mini Binder Clips (25)</t>
  </si>
  <si>
    <t>Notes Of Kindness Card Kit (20)</t>
  </si>
  <si>
    <t>Notes Of Kindness Card Kit REFILL (20)</t>
  </si>
  <si>
    <t>Lots Of Happy Card Kit (20)</t>
  </si>
  <si>
    <t>Lots Of Happy Card Kit REFILL (20)</t>
  </si>
  <si>
    <t>Calligraphy Essentials Project Kit (16)</t>
  </si>
  <si>
    <t>Itemised Price List for 2018-2019 Collection</t>
  </si>
  <si>
    <t>Assorted A4 Cardstock Packs (24)</t>
  </si>
  <si>
    <t>Designer Series Paper (12)</t>
  </si>
  <si>
    <t>Speciality Designer Series Paper (12)</t>
  </si>
  <si>
    <t>Heart Epoxy Droplets (72)</t>
  </si>
  <si>
    <t>Occasions Catalogue Embellishments</t>
  </si>
  <si>
    <t>Occasions Catalogue Ribbons &amp; Trims</t>
  </si>
  <si>
    <t>All My Love Ribbon Combo Pack 2 rolls (4.6m each)</t>
  </si>
  <si>
    <t>1/2" (1.3cm) Gingham Ribbon (9.1m)</t>
  </si>
  <si>
    <t>Petal Pink/Whisper White 5/8" (1.6cm) Variegated Ribbon (9.1m)</t>
  </si>
  <si>
    <t>Frosted Flower Embellishments (36)</t>
  </si>
  <si>
    <t>Floral Romance Seals (12)</t>
  </si>
  <si>
    <t>Coatal Cabana/Granny Apple Green Reversible Ribbon (9.1m)</t>
  </si>
  <si>
    <t>Sweet Cups (10)</t>
  </si>
  <si>
    <t>Incredible Like You Project Kit (16)</t>
  </si>
  <si>
    <t>Made To Bloom All Inclusive Card Kit (12)</t>
  </si>
  <si>
    <t>Calypso Coral 3/8" (1cm) Satin Ribbon (9.1m)</t>
  </si>
  <si>
    <t>Happiness Blooms Enamel Dots (150)</t>
  </si>
  <si>
    <t>Floral Romance 12x12" Cardstock Pack (24)</t>
  </si>
  <si>
    <t>Happiness Blooms Memories and More Cards &amp; Envelopes (20)</t>
  </si>
  <si>
    <t>Sweet Pins &amp; Tags (24 pins and 24 tags)</t>
  </si>
  <si>
    <t>Gingham Gala 6x6" Designer Series Paper (40)</t>
  </si>
  <si>
    <t>Gingham Gala Adhesive-Backed Sequins (250)</t>
  </si>
  <si>
    <t>Whisper White 5/8" (1.6cm) Flax Ribbon (4.6m)</t>
  </si>
  <si>
    <t>Needlepoint Nook Mini Buttons (24)</t>
  </si>
  <si>
    <t>Old Olive Linen Thread (13.7m)</t>
  </si>
  <si>
    <t>Black/Silver 1/4" (6.4mm) Striped Metallic Ribbon (9.1m)</t>
  </si>
  <si>
    <t>Classic Garage Metal Elements (16)</t>
  </si>
  <si>
    <t>Classic Garage 6x6" Designer Series Paper (48)</t>
  </si>
  <si>
    <t>Beautifully Details Laser-Cut Specialty Paper (8)</t>
  </si>
  <si>
    <t>Occasions Catalogue Project Kits</t>
  </si>
  <si>
    <t>Poppy Parade 1/2" (1.3cm) Textured Weave Ribbon (9.1m)</t>
  </si>
  <si>
    <t>Frosted &amp; Clear Epoxy Droplets (96)</t>
  </si>
  <si>
    <t>3/16" (4.8mm) Braided Linen Trim (9.1m)</t>
  </si>
  <si>
    <t>Black 3/8" (1cm) Glittered Organdy Ribbon (9.1m)</t>
  </si>
  <si>
    <t>Black Foil Sheets (2)</t>
  </si>
  <si>
    <t>Baker's Boxes (8)</t>
  </si>
  <si>
    <t>Foil-Edged Cards &amp; Envelopes (20)</t>
  </si>
  <si>
    <t>Happiness Blooms Memories and More Card Pack (60)</t>
  </si>
  <si>
    <t>Occasions Catalogue Cardstock &amp; Envelopes</t>
  </si>
  <si>
    <t>Occasions Catalogue Carryover Items</t>
  </si>
  <si>
    <t>Bronze Elite or Above</t>
  </si>
  <si>
    <t>Demo Cost/cm</t>
  </si>
  <si>
    <t>Qty Used (cm)</t>
  </si>
  <si>
    <t>LOOKING UP CARD KIT</t>
  </si>
  <si>
    <t>SIMPLY CITRUS CARD KIT</t>
  </si>
  <si>
    <t>GORGEOUS POSIES CARD KIT</t>
  </si>
  <si>
    <t>PEARL BASIC JEWELS</t>
  </si>
  <si>
    <t xml:space="preserve"> 140</t>
  </si>
  <si>
    <t>RHINESTONE BASIC JEWELS</t>
  </si>
  <si>
    <t>140</t>
  </si>
  <si>
    <t>WOVEN THREADS SEQUIN ASSORTMENT</t>
  </si>
  <si>
    <t>750</t>
  </si>
  <si>
    <t>HOLIDAY RHINESTONE BASIC JEWELS</t>
  </si>
  <si>
    <t>CHAMPAGNE RHINESTONE BASIC JEWELS</t>
  </si>
  <si>
    <t>BUTTERFLY GEMS</t>
  </si>
  <si>
    <t>100</t>
  </si>
  <si>
    <t>FLOWERS FOR EVERY SEASON GEMS</t>
  </si>
  <si>
    <t>300</t>
  </si>
  <si>
    <t>WHALE OF A TIME SEQUINS</t>
  </si>
  <si>
    <t>IN GOOD TASTE ELEMENTS</t>
  </si>
  <si>
    <t>87</t>
  </si>
  <si>
    <t>ARTISTRY BLOOMS ADHESIVE-BACKED SEQUINS</t>
  </si>
  <si>
    <t>200</t>
  </si>
  <si>
    <t>RED RHINESTONE BASIC JEWELS</t>
  </si>
  <si>
    <t>220</t>
  </si>
  <si>
    <t>METALLIC PEARLS</t>
  </si>
  <si>
    <t>242</t>
  </si>
  <si>
    <t>GILDED GEMS</t>
  </si>
  <si>
    <t>90</t>
  </si>
  <si>
    <t>GOLD HOOPS EMBELLISHMENTS</t>
  </si>
  <si>
    <t>10</t>
  </si>
  <si>
    <t>ELEGANT FACETED GEMS</t>
  </si>
  <si>
    <t>2020–2022 IN COLOR ENAMEL DOTS</t>
  </si>
  <si>
    <t>PLAYING WITH PATTERNS RESIN DOTS</t>
  </si>
  <si>
    <t>120</t>
  </si>
  <si>
    <t>GOLD GLITTER ENAMEL DOTS</t>
  </si>
  <si>
    <t>160</t>
  </si>
  <si>
    <t>PLAYFUL PETS TRINKETS</t>
  </si>
  <si>
    <t>20</t>
  </si>
  <si>
    <t>ANTIQUED CORNERS &amp; SLIDES ELEMENTS</t>
  </si>
  <si>
    <t>30</t>
  </si>
  <si>
    <t>STAR DESIGNER ELEMENTS</t>
  </si>
  <si>
    <t>40</t>
  </si>
  <si>
    <t>FROSTED &amp; CLEAR EPOXY DROPLETS</t>
  </si>
  <si>
    <t>96</t>
  </si>
  <si>
    <t>MASON JAR SHAKER DOMES</t>
  </si>
  <si>
    <t>ACETATE CARD BOXES</t>
  </si>
  <si>
    <t>SNOW GLOBE SHAKER DOME</t>
  </si>
  <si>
    <t>WINDOW SHEETS</t>
  </si>
  <si>
    <t>FOIL SHEETS</t>
  </si>
  <si>
    <t>SQUARE VELLUM DOILIES</t>
  </si>
  <si>
    <t>UNINKED STAMPIN' SPOTS</t>
  </si>
  <si>
    <t>SPONGE DAUBERS</t>
  </si>
  <si>
    <t>BLENDER PENS</t>
  </si>
  <si>
    <t>STAMPIN' SPONGES</t>
  </si>
  <si>
    <t>STAMPIN' SPRITZER</t>
  </si>
  <si>
    <t>GRID PAPER (11" x 17")</t>
  </si>
  <si>
    <t>SMALL GRID PAPER (7-3/8" x 7-3/8")</t>
  </si>
  <si>
    <t>LINEN THREAD</t>
  </si>
  <si>
    <t>POOL PARTY 3/8" (1 CM) SHEER RIBBON</t>
  </si>
  <si>
    <t>IN COLOR RIBBON</t>
  </si>
  <si>
    <t>EARLY ESPRESSO 1/4" (6.4 MM) FAUX SUEDE TRIM</t>
  </si>
  <si>
    <t>3/16" (4.8 MM) BRAIDED LINEN TRIM</t>
  </si>
  <si>
    <t>GRAY GRANITE 1/4" (6.4 MM) SHIMMER RIBBON</t>
  </si>
  <si>
    <t>GOLD/SILVER 3/8" (1 CM) METALLIC EDGE RIBBON</t>
  </si>
  <si>
    <t>BUMBLEBEE 1/4" (6.4MM) GINGHAM RIBBON</t>
  </si>
  <si>
    <t>3/8" (1 CM) DENIM RIBBON</t>
  </si>
  <si>
    <t>VERY VANILLA 3/8" (1 CM) SCALLOPED LACE TRIM</t>
  </si>
  <si>
    <t>PURPLE 3/8" (1 CM) TRICOLOR RIBBON</t>
  </si>
  <si>
    <t>SEASIDE SPRAY 1/4" (6.4 MM) METALLIC RIBBON</t>
  </si>
  <si>
    <t>ORNATE GARDEN RIBBON COMBO PACK</t>
  </si>
  <si>
    <t>DAFFODIL DELIGHT 1/4" (6.4 MM) RUCHED RIBBON</t>
  </si>
  <si>
    <t>WHISPER WHITE 1/4" (6.4 MM) CRINKLED SEAM BINDING RIBBON</t>
  </si>
  <si>
    <t>WHISPER WHITE 5/8" (1.6 CM) POLKA DOT TULLE RIBBON</t>
  </si>
  <si>
    <t>OLD OLIVE/PRETTY PEACOCK 3/8" (1 CM) REVERSIBLE RIBBON</t>
  </si>
  <si>
    <t>REAL RED 3/8" (1 CM) DOUBLE-STITCHED SATIN RIBBON</t>
  </si>
  <si>
    <t>PLAYFUL PETS TRIM COMBO PACK</t>
  </si>
  <si>
    <t>PETAL PINK 5/8" (1.6 CM) ORGANDY STRIPED RIBBON</t>
  </si>
  <si>
    <t>1/2" (1.3 CM) SCALLOPED LINEN RIBBON</t>
  </si>
  <si>
    <t>BLACK 3/8" (1 CM) GLITTERED ORGANDY RIBBON</t>
  </si>
  <si>
    <t>ROCOCO ROSE 1/2" (1.3 CM) GATHERED RIBBON</t>
  </si>
  <si>
    <t>FOREVER GREENERY TRIM COMBO PACK</t>
  </si>
  <si>
    <t>FLOWERS FOR EVERY SEASON RIBBON COMBO PACK</t>
  </si>
  <si>
    <t>PLAYING WITH PATTERNS RIBBON COMBO PACK</t>
  </si>
  <si>
    <t>GLUE DOTS</t>
  </si>
  <si>
    <t>TEAR &amp; TAPE (972")</t>
  </si>
  <si>
    <t>STAMPIN' SEAL (590")</t>
  </si>
  <si>
    <t>STAMPIN' SEAL+ (590")</t>
  </si>
  <si>
    <t xml:space="preserve">STAMPIN' DIMENSIONALS </t>
  </si>
  <si>
    <t>BLACK STAMPIN' DIMENSIONALS COMBO PACK</t>
  </si>
  <si>
    <t>MINI STAMPIN' DIMENSIONALS</t>
  </si>
  <si>
    <t>MINI SHIPPING BOXES</t>
  </si>
  <si>
    <t xml:space="preserve"> 6" X 8" (15.2 X 20.3 CM) CELLOPHANE BAGS</t>
  </si>
  <si>
    <t>3" X 9" (7.6 X 22. 9 CM) PRINTED GUSSETED CELLOPHANE BAGS</t>
  </si>
  <si>
    <t>MINI PIZZA BOXES</t>
  </si>
  <si>
    <t>3-1/8" X 3-1/8" (7.9 X 7.9 CM) ACETATE CARD BOXES</t>
  </si>
  <si>
    <t>GOLD MINI PIZZA BOXES</t>
  </si>
  <si>
    <t>MINI PAPER PUMPKIN B0X</t>
  </si>
  <si>
    <t>CLEAR TINY TREAT BOXES</t>
  </si>
  <si>
    <t>STAMP CASE - FULL WIDE</t>
  </si>
  <si>
    <t>STAMP CASE - STANDARD</t>
  </si>
  <si>
    <t xml:space="preserve">FOAM ADHESIVE STRIPS </t>
  </si>
  <si>
    <t>WHITE/VANILLA 12" X 12" (30.5 X 30.5 CM) CARDSTOCK</t>
  </si>
  <si>
    <t>12" X 12" (30.5 X 30.5 CM) CARDSTOCK</t>
  </si>
  <si>
    <t>8-1/2" X 11" CARDSTOCK</t>
  </si>
  <si>
    <t>WHITE/VANILLA 8-1/2" X 11" CARDSTOCK</t>
  </si>
  <si>
    <t>12" X 12"  (30.5 X 30.5 CM) DESIGNER SERIES PAPER</t>
  </si>
  <si>
    <t>6" X 6" (15.2 X 15.2 CM) DESIGNER SERIES PAPER - COLOR FAMILY</t>
  </si>
  <si>
    <t>6 X 6 IN. (15.2 X 15.2 CM) BULK DESIGNER SERIES PAPER - FLOWERS FOR EVERY SEASON</t>
  </si>
  <si>
    <t>RAINBOW GLIMMER PAPER</t>
  </si>
  <si>
    <t>FLUID 100 WATERCOLOR PAPER</t>
  </si>
  <si>
    <t>COLOR VELVETEEN PAPER PACK</t>
  </si>
  <si>
    <t>FOREVER GOLD LASER-CUT SPECIALTY PAPER</t>
  </si>
  <si>
    <t>VELLUM 8-1/2" X 11" CARDSTOCK</t>
  </si>
  <si>
    <t>Itemised Price List for 2020-2021 Collection</t>
  </si>
  <si>
    <t>12" X 12"  (30.5 X 30.5 CM) SPECIALTY DESIGNER SERIES PAPER (ORNATE, WORLD OF GOOD)</t>
  </si>
  <si>
    <t>12" X 12"  (30.5 X 30.5 CM) DESIGNER SERIES PAPER (IN GOOD TASTE)</t>
  </si>
  <si>
    <t>6" X 6" (15.2 X 15.2 CM) DESIGNER SERIES PAPER - WHALE OF A TIME</t>
  </si>
  <si>
    <t xml:space="preserve">Cardstock </t>
  </si>
  <si>
    <t>Adhesives, Packaging &amp; Envelopes</t>
  </si>
  <si>
    <t>WHITE/VANILLA MEDIUM ENVELOPES C6</t>
  </si>
  <si>
    <t xml:space="preserve">CLEAR TRANSLUCENT MEDIUM ENVELOPES 5-3/4x4-3/8 (14.6cmx11.1cm) </t>
  </si>
  <si>
    <t>DANDY LASER-CUT PAPER</t>
  </si>
  <si>
    <t>LOVE YOU ALWAYS FOIL SHEETS</t>
  </si>
  <si>
    <t>PEARLESCENT SPECIALTY PAPER</t>
  </si>
  <si>
    <t>GOLDEN GARDEN DESIGNER SPECIALTY ACETATE</t>
  </si>
  <si>
    <t>HYDRANGEA HILL MERCURY GLASS DESIGNER ACETATE</t>
  </si>
  <si>
    <t>LOVE YOU ALWAYS TREAT BOX</t>
  </si>
  <si>
    <t>3/8" (1 CM) BLUSHING BRIDE METALLIC RIBBON</t>
  </si>
  <si>
    <t>3/16" (4.8 MM) MOSSY MEADOW BRAIDED LINEN TRIM</t>
  </si>
  <si>
    <t>3/8" (1 CM) FINE ART RIBBON</t>
  </si>
  <si>
    <t>WELL SUITED TWINE COMBO PACK</t>
  </si>
  <si>
    <t>3/8" (1 CM) BLACKBERRY BLISS SHEER RIBBON</t>
  </si>
  <si>
    <t>3/8" (1 CM) GORGEOUS GRAPE SHEER RIBBON</t>
  </si>
  <si>
    <t>SNAIL MAIL TWINE COMBO PACK</t>
  </si>
  <si>
    <t>HEART CHARMS</t>
  </si>
  <si>
    <t>MATTE BLACK DOTS</t>
  </si>
  <si>
    <t>OPAL ROUNDS</t>
  </si>
  <si>
    <t>SEASIDE SHELLS</t>
  </si>
  <si>
    <t>LADYBUG TRINKETS</t>
  </si>
  <si>
    <t>GILDED LEAFING</t>
  </si>
  <si>
    <t>CLEVER CLASPS</t>
  </si>
  <si>
    <t>ICE CREAM CORNER SPRINKLES</t>
  </si>
  <si>
    <t>PASTEL PEARLS</t>
  </si>
  <si>
    <t>RESIN HEARTS EMBELLISHMENTS</t>
  </si>
  <si>
    <t>HELLO, DEAR FRIEND CARD KIT (ENGLISH)</t>
  </si>
  <si>
    <t>YOU ARE AMAZING PROJECT KIT</t>
  </si>
  <si>
    <t>COLORED A4 CARDSTOCK</t>
  </si>
  <si>
    <t>SHIMMERY WHITE A4 CARDSTOCK</t>
  </si>
  <si>
    <t>VERY VANILLA/BASIC WHITE A4 CARDSTOCK</t>
  </si>
  <si>
    <t>VERY VANILLA/BASIC WHITE 12" X 12" (30.5 X 30.5 CM) CARDSTOCK</t>
  </si>
  <si>
    <t>VERY VANILLA/BASIC WHITE A4 THICK CARDSTOCK</t>
  </si>
  <si>
    <t>12" X 12" (30.5 X 30.5 CM) DESIGNER SERIES PAPER</t>
  </si>
  <si>
    <t>12" X 12" (30.5 X 30.5 CM) SPECIALTY DESIGNER SERIES PAPER</t>
  </si>
  <si>
    <t>6" X 6" (15.2 X 15.2 CM) DESIGNER SERIES PAPER</t>
  </si>
  <si>
    <t>PATTERN PARTY 12" X 12" (30.5 X 30.5 CM) HOST DESIGNER SERIES PAPER</t>
  </si>
  <si>
    <t>TIDINGS OF CHRISTMAS 6" X 6" (15.2 X 15.2 CM) DESIGNER SERIES PAPER</t>
  </si>
  <si>
    <t>2021–2023 IN COLOR SHIMMER VELLUM</t>
  </si>
  <si>
    <t>GOLD &amp; ROSE GOLD 6" X 6" (15.2 X 15.2 CM) METALLIC SPECIALTY PAPER</t>
  </si>
  <si>
    <t>GOLD/COPPER FOIL SHEETS</t>
  </si>
  <si>
    <t>IN GOOD TASTE DESIGNER SERIES PAPER</t>
  </si>
  <si>
    <t>VELLUM A4 CARDSTOCK</t>
  </si>
  <si>
    <t>CLEAR MEDIUM ENVELOPES</t>
  </si>
  <si>
    <t>VERY VANILLA/BASIC WHITE C6 ENVELOPES</t>
  </si>
  <si>
    <t>GRID PAPER</t>
  </si>
  <si>
    <t>LINEN 12" X 12" (30.5 X 30.5 CM) SPECIALTY PAPER</t>
  </si>
  <si>
    <t>OMBRE 12" X 12" (30.5 X 30.5 CM) SPECIALTY PAPER</t>
  </si>
  <si>
    <t>C6 ACETATE CARD BOXES</t>
  </si>
  <si>
    <t>6" X 8" (15.2 X 20.3 CM) CELLOPHANE BAGS</t>
  </si>
  <si>
    <t>MINI GLUE DOTS</t>
  </si>
  <si>
    <t>MULTIPURPOSE LIQUID GLUE</t>
  </si>
  <si>
    <t>STAMPIN’ DIMENSIONALS</t>
  </si>
  <si>
    <t>FOAM ADHESIVE STRIPS</t>
  </si>
  <si>
    <t>1-1/2" (3.8 CM) METALLIC MESH RIBBON</t>
  </si>
  <si>
    <t>7/8" (2.2 CM) SMOKY SLATE TEXTURED RIBBON</t>
  </si>
  <si>
    <t>BAKER'S TWINE ESSENTIALS PACK</t>
  </si>
  <si>
    <t>EVENING EVERGREEN (3/8" 1 CM) CHEVRON WEAVE RIBBON</t>
  </si>
  <si>
    <t>FLIRTY FLAMINGO 1/4" (6.4 MM) METALLIC RIBBON</t>
  </si>
  <si>
    <t>GORGEOUS GRAPE 3/8" (1 CM) SHEER RIBBON</t>
  </si>
  <si>
    <t>HIGHLAND HEATHER 1/2" (1.3 CM) GROSGRAIN RIBBON</t>
  </si>
  <si>
    <t>IN COLOR 3/8" (1 CM) OPEN WEAVE RIBBON</t>
  </si>
  <si>
    <t>JUST JADE &amp; GOLD 3/8" (1 CM) BRAIDED RIBBON</t>
  </si>
  <si>
    <t>MINT MACARON 1/2" (1.3 CM) SOFT VELVET RIBBON</t>
  </si>
  <si>
    <t>PALE PAPAYA &amp; WHITE 1/2" (1.3 CM) WOVEN RIBBON</t>
  </si>
  <si>
    <t>2020–2022 IN COLOR SQUARE GEMS</t>
  </si>
  <si>
    <t>2021–2023 IN COLOR JEWELS</t>
  </si>
  <si>
    <t>BLUE ADHESIVE-BACKED GEMS</t>
  </si>
  <si>
    <t>BUMBLEBEE TRINKETS</t>
  </si>
  <si>
    <t>EXPRESSIONS IN INK EPHEMERA PACK</t>
  </si>
  <si>
    <t>GENIAL GEMS</t>
  </si>
  <si>
    <t>LOOSE FLOWER FLOURISHES</t>
  </si>
  <si>
    <t>PAPER LATTICE</t>
  </si>
  <si>
    <t>ROUND &amp; SQUARE BRADS</t>
  </si>
  <si>
    <t>SEQUINS FOR EVERYTHING</t>
  </si>
  <si>
    <t>SHAKER SHAPES</t>
  </si>
  <si>
    <t>SILVER &amp; CLEAR EPOXY ESSENTIALS</t>
  </si>
  <si>
    <t>SIMPLY ELEGANT TRIM</t>
  </si>
  <si>
    <t>MINI JAM JARS</t>
  </si>
  <si>
    <t>OMBRE GIFT BAGS</t>
  </si>
  <si>
    <t>SCALLOPED KRAFT TREAT BOXES</t>
  </si>
  <si>
    <t>SIMPLY CLASSIC TREAT BOXES</t>
  </si>
  <si>
    <t>MINI COFFEE CUPS</t>
  </si>
  <si>
    <t>Demo Price per cm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</si>
</sst>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00"/>
    <numFmt numFmtId="173" formatCode="&quot;$&quot;#,##0.00"/>
    <numFmt numFmtId="174" formatCode="#,##0.0000"/>
  </numFmts>
  <fonts count="65"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9"/>
      <name val="Tahoma"/>
      <family val="2"/>
    </font>
    <font>
      <sz val="14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2"/>
      <color indexed="8"/>
      <name val="Arial"/>
      <family val="2"/>
    </font>
    <font>
      <sz val="11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9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1"/>
      <color indexed="10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7E3DC"/>
        <bgColor indexed="64"/>
      </patternFill>
    </fill>
    <fill>
      <patternFill patternType="solid">
        <fgColor rgb="FF2579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EB0"/>
        <bgColor indexed="64"/>
      </patternFill>
    </fill>
    <fill>
      <patternFill patternType="solid">
        <fgColor rgb="FFFFF4CD"/>
        <bgColor indexed="64"/>
      </patternFill>
    </fill>
    <fill>
      <patternFill patternType="solid">
        <fgColor rgb="FFFAD2E6"/>
        <bgColor indexed="64"/>
      </patternFill>
    </fill>
    <fill>
      <patternFill patternType="solid">
        <fgColor rgb="FF003866"/>
        <bgColor indexed="64"/>
      </patternFill>
    </fill>
    <fill>
      <patternFill patternType="solid">
        <fgColor rgb="FFF1745B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/>
      <top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55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Fill="1" applyBorder="1" applyAlignment="1">
      <alignment horizontal="center"/>
    </xf>
    <xf numFmtId="2" fontId="56" fillId="0" borderId="0" xfId="0" applyNumberFormat="1" applyFont="1" applyFill="1" applyBorder="1" applyAlignment="1">
      <alignment horizontal="center"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44" fontId="56" fillId="0" borderId="0" xfId="44" applyFont="1" applyAlignment="1">
      <alignment/>
    </xf>
    <xf numFmtId="44" fontId="56" fillId="0" borderId="0" xfId="44" applyFont="1" applyFill="1" applyAlignment="1">
      <alignment/>
    </xf>
    <xf numFmtId="172" fontId="56" fillId="0" borderId="0" xfId="0" applyNumberFormat="1" applyFont="1" applyFill="1" applyBorder="1" applyAlignment="1">
      <alignment horizontal="center"/>
    </xf>
    <xf numFmtId="44" fontId="56" fillId="0" borderId="10" xfId="44" applyFont="1" applyFill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56" fillId="0" borderId="11" xfId="0" applyFont="1" applyFill="1" applyBorder="1" applyAlignment="1">
      <alignment/>
    </xf>
    <xf numFmtId="4" fontId="56" fillId="0" borderId="0" xfId="0" applyNumberFormat="1" applyFont="1" applyFill="1" applyBorder="1" applyAlignment="1">
      <alignment horizontal="center"/>
    </xf>
    <xf numFmtId="0" fontId="56" fillId="0" borderId="12" xfId="0" applyNumberFormat="1" applyFont="1" applyFill="1" applyBorder="1" applyAlignment="1" applyProtection="1">
      <alignment/>
      <protection locked="0"/>
    </xf>
    <xf numFmtId="0" fontId="56" fillId="0" borderId="12" xfId="44" applyNumberFormat="1" applyFont="1" applyFill="1" applyBorder="1" applyAlignment="1" applyProtection="1">
      <alignment/>
      <protection locked="0"/>
    </xf>
    <xf numFmtId="0" fontId="4" fillId="0" borderId="0" xfId="0" applyFont="1" applyFill="1" applyAlignment="1">
      <alignment vertical="top" wrapText="1"/>
    </xf>
    <xf numFmtId="173" fontId="57" fillId="33" borderId="13" xfId="0" applyNumberFormat="1" applyFont="1" applyFill="1" applyBorder="1" applyAlignment="1">
      <alignment vertical="center"/>
    </xf>
    <xf numFmtId="0" fontId="56" fillId="33" borderId="11" xfId="0" applyFont="1" applyFill="1" applyBorder="1" applyAlignment="1">
      <alignment/>
    </xf>
    <xf numFmtId="0" fontId="56" fillId="33" borderId="0" xfId="0" applyFont="1" applyFill="1" applyBorder="1" applyAlignment="1">
      <alignment horizontal="center"/>
    </xf>
    <xf numFmtId="2" fontId="56" fillId="33" borderId="0" xfId="0" applyNumberFormat="1" applyFont="1" applyFill="1" applyBorder="1" applyAlignment="1">
      <alignment horizontal="center"/>
    </xf>
    <xf numFmtId="4" fontId="56" fillId="33" borderId="0" xfId="0" applyNumberFormat="1" applyFont="1" applyFill="1" applyBorder="1" applyAlignment="1">
      <alignment horizontal="center"/>
    </xf>
    <xf numFmtId="0" fontId="56" fillId="33" borderId="12" xfId="0" applyNumberFormat="1" applyFont="1" applyFill="1" applyBorder="1" applyAlignment="1" applyProtection="1">
      <alignment/>
      <protection locked="0"/>
    </xf>
    <xf numFmtId="44" fontId="56" fillId="33" borderId="10" xfId="44" applyFont="1" applyFill="1" applyBorder="1" applyAlignment="1">
      <alignment/>
    </xf>
    <xf numFmtId="0" fontId="58" fillId="34" borderId="14" xfId="0" applyFont="1" applyFill="1" applyBorder="1" applyAlignment="1">
      <alignment horizontal="center" wrapText="1"/>
    </xf>
    <xf numFmtId="0" fontId="57" fillId="34" borderId="14" xfId="0" applyFont="1" applyFill="1" applyBorder="1" applyAlignment="1">
      <alignment horizontal="left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8" fillId="34" borderId="14" xfId="0" applyNumberFormat="1" applyFont="1" applyFill="1" applyBorder="1" applyAlignment="1">
      <alignment horizontal="center" wrapText="1"/>
    </xf>
    <xf numFmtId="0" fontId="58" fillId="34" borderId="13" xfId="0" applyFont="1" applyFill="1" applyBorder="1" applyAlignment="1">
      <alignment horizontal="center" wrapText="1"/>
    </xf>
    <xf numFmtId="0" fontId="59" fillId="34" borderId="15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/>
    </xf>
    <xf numFmtId="172" fontId="2" fillId="0" borderId="10" xfId="0" applyNumberFormat="1" applyFont="1" applyFill="1" applyBorder="1" applyAlignment="1">
      <alignment horizontal="center"/>
    </xf>
    <xf numFmtId="0" fontId="59" fillId="34" borderId="14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center" wrapText="1"/>
    </xf>
    <xf numFmtId="0" fontId="60" fillId="34" borderId="1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0" fontId="56" fillId="33" borderId="12" xfId="44" applyNumberFormat="1" applyFont="1" applyFill="1" applyBorder="1" applyAlignment="1" applyProtection="1">
      <alignment/>
      <protection locked="0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wrapText="1"/>
    </xf>
    <xf numFmtId="0" fontId="56" fillId="9" borderId="0" xfId="0" applyFont="1" applyFill="1" applyAlignment="1">
      <alignment/>
    </xf>
    <xf numFmtId="0" fontId="56" fillId="33" borderId="0" xfId="0" applyFont="1" applyFill="1" applyAlignment="1">
      <alignment/>
    </xf>
    <xf numFmtId="0" fontId="0" fillId="33" borderId="0" xfId="0" applyFont="1" applyFill="1" applyAlignment="1">
      <alignment/>
    </xf>
    <xf numFmtId="44" fontId="56" fillId="33" borderId="0" xfId="44" applyFont="1" applyFill="1" applyAlignment="1">
      <alignment/>
    </xf>
    <xf numFmtId="0" fontId="0" fillId="0" borderId="0" xfId="0" applyFont="1" applyFill="1" applyAlignment="1">
      <alignment/>
    </xf>
    <xf numFmtId="0" fontId="56" fillId="0" borderId="0" xfId="44" applyNumberFormat="1" applyFont="1" applyFill="1" applyAlignment="1">
      <alignment/>
    </xf>
    <xf numFmtId="172" fontId="2" fillId="33" borderId="0" xfId="0" applyNumberFormat="1" applyFont="1" applyFill="1" applyBorder="1" applyAlignment="1">
      <alignment horizontal="center"/>
    </xf>
    <xf numFmtId="172" fontId="56" fillId="33" borderId="0" xfId="0" applyNumberFormat="1" applyFont="1" applyFill="1" applyBorder="1" applyAlignment="1">
      <alignment horizontal="center"/>
    </xf>
    <xf numFmtId="44" fontId="0" fillId="0" borderId="0" xfId="44" applyFont="1" applyFill="1" applyAlignment="1">
      <alignment/>
    </xf>
    <xf numFmtId="0" fontId="59" fillId="34" borderId="14" xfId="0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wrapText="1"/>
    </xf>
    <xf numFmtId="44" fontId="61" fillId="0" borderId="0" xfId="44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172" fontId="56" fillId="33" borderId="17" xfId="0" applyNumberFormat="1" applyFont="1" applyFill="1" applyBorder="1" applyAlignment="1">
      <alignment horizontal="center"/>
    </xf>
    <xf numFmtId="0" fontId="56" fillId="33" borderId="19" xfId="44" applyNumberFormat="1" applyFont="1" applyFill="1" applyBorder="1" applyAlignment="1" applyProtection="1">
      <alignment/>
      <protection locked="0"/>
    </xf>
    <xf numFmtId="44" fontId="56" fillId="33" borderId="20" xfId="44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172" fontId="56" fillId="0" borderId="22" xfId="0" applyNumberFormat="1" applyFont="1" applyFill="1" applyBorder="1" applyAlignment="1">
      <alignment horizontal="center"/>
    </xf>
    <xf numFmtId="0" fontId="56" fillId="0" borderId="23" xfId="44" applyNumberFormat="1" applyFont="1" applyFill="1" applyBorder="1" applyAlignment="1" applyProtection="1">
      <alignment/>
      <protection locked="0"/>
    </xf>
    <xf numFmtId="44" fontId="56" fillId="0" borderId="24" xfId="44" applyFont="1" applyFill="1" applyBorder="1" applyAlignment="1">
      <alignment/>
    </xf>
    <xf numFmtId="44" fontId="56" fillId="33" borderId="11" xfId="44" applyFont="1" applyFill="1" applyBorder="1" applyAlignment="1">
      <alignment/>
    </xf>
    <xf numFmtId="44" fontId="56" fillId="0" borderId="11" xfId="44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/>
    </xf>
    <xf numFmtId="172" fontId="56" fillId="0" borderId="0" xfId="0" applyNumberFormat="1" applyFont="1" applyFill="1" applyBorder="1" applyAlignment="1">
      <alignment horizontal="center"/>
    </xf>
    <xf numFmtId="0" fontId="56" fillId="0" borderId="12" xfId="46" applyNumberFormat="1" applyFont="1" applyFill="1" applyBorder="1" applyAlignment="1" applyProtection="1">
      <alignment/>
      <protection locked="0"/>
    </xf>
    <xf numFmtId="0" fontId="59" fillId="34" borderId="15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horizontal="left" vertical="center" wrapText="1"/>
    </xf>
    <xf numFmtId="0" fontId="60" fillId="34" borderId="14" xfId="0" applyFont="1" applyFill="1" applyBorder="1" applyAlignment="1">
      <alignment horizontal="center" wrapText="1"/>
    </xf>
    <xf numFmtId="0" fontId="60" fillId="34" borderId="13" xfId="0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vertical="center"/>
    </xf>
    <xf numFmtId="4" fontId="2" fillId="33" borderId="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56" fillId="33" borderId="12" xfId="46" applyNumberFormat="1" applyFont="1" applyFill="1" applyBorder="1" applyAlignment="1" applyProtection="1">
      <alignment/>
      <protection locked="0"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 vertical="center"/>
    </xf>
    <xf numFmtId="4" fontId="2" fillId="33" borderId="17" xfId="0" applyNumberFormat="1" applyFont="1" applyFill="1" applyBorder="1" applyAlignment="1">
      <alignment horizontal="center"/>
    </xf>
    <xf numFmtId="2" fontId="2" fillId="33" borderId="17" xfId="0" applyNumberFormat="1" applyFont="1" applyFill="1" applyBorder="1" applyAlignment="1">
      <alignment horizontal="center"/>
    </xf>
    <xf numFmtId="0" fontId="56" fillId="33" borderId="0" xfId="0" applyFont="1" applyFill="1" applyAlignment="1">
      <alignment/>
    </xf>
    <xf numFmtId="172" fontId="56" fillId="33" borderId="0" xfId="0" applyNumberFormat="1" applyFont="1" applyFill="1" applyBorder="1" applyAlignment="1">
      <alignment horizontal="center"/>
    </xf>
    <xf numFmtId="0" fontId="59" fillId="34" borderId="14" xfId="0" applyFont="1" applyFill="1" applyBorder="1" applyAlignment="1">
      <alignment horizontal="center" vertical="center" wrapText="1"/>
    </xf>
    <xf numFmtId="0" fontId="60" fillId="34" borderId="14" xfId="0" applyNumberFormat="1" applyFont="1" applyFill="1" applyBorder="1" applyAlignment="1">
      <alignment horizontal="center" wrapText="1"/>
    </xf>
    <xf numFmtId="170" fontId="61" fillId="0" borderId="0" xfId="46" applyFont="1" applyFill="1" applyAlignment="1">
      <alignment/>
    </xf>
    <xf numFmtId="0" fontId="61" fillId="0" borderId="0" xfId="0" applyFont="1" applyFill="1" applyAlignment="1">
      <alignment/>
    </xf>
    <xf numFmtId="172" fontId="56" fillId="33" borderId="17" xfId="0" applyNumberFormat="1" applyFont="1" applyFill="1" applyBorder="1" applyAlignment="1">
      <alignment horizontal="center"/>
    </xf>
    <xf numFmtId="0" fontId="56" fillId="33" borderId="19" xfId="46" applyNumberFormat="1" applyFont="1" applyFill="1" applyBorder="1" applyAlignment="1" applyProtection="1">
      <alignment/>
      <protection locked="0"/>
    </xf>
    <xf numFmtId="172" fontId="56" fillId="0" borderId="22" xfId="0" applyNumberFormat="1" applyFont="1" applyFill="1" applyBorder="1" applyAlignment="1">
      <alignment horizontal="center"/>
    </xf>
    <xf numFmtId="0" fontId="56" fillId="0" borderId="23" xfId="46" applyNumberFormat="1" applyFont="1" applyFill="1" applyBorder="1" applyAlignment="1" applyProtection="1">
      <alignment/>
      <protection locked="0"/>
    </xf>
    <xf numFmtId="0" fontId="59" fillId="34" borderId="14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 vertical="center"/>
    </xf>
    <xf numFmtId="4" fontId="2" fillId="33" borderId="22" xfId="0" applyNumberFormat="1" applyFont="1" applyFill="1" applyBorder="1" applyAlignment="1">
      <alignment horizontal="center"/>
    </xf>
    <xf numFmtId="2" fontId="2" fillId="33" borderId="22" xfId="0" applyNumberFormat="1" applyFont="1" applyFill="1" applyBorder="1" applyAlignment="1">
      <alignment horizontal="center"/>
    </xf>
    <xf numFmtId="172" fontId="56" fillId="33" borderId="22" xfId="0" applyNumberFormat="1" applyFont="1" applyFill="1" applyBorder="1" applyAlignment="1">
      <alignment horizontal="center"/>
    </xf>
    <xf numFmtId="0" fontId="56" fillId="33" borderId="23" xfId="46" applyNumberFormat="1" applyFont="1" applyFill="1" applyBorder="1" applyAlignment="1" applyProtection="1">
      <alignment/>
      <protection locked="0"/>
    </xf>
    <xf numFmtId="0" fontId="2" fillId="35" borderId="11" xfId="0" applyFont="1" applyFill="1" applyBorder="1" applyAlignment="1">
      <alignment/>
    </xf>
    <xf numFmtId="0" fontId="2" fillId="35" borderId="0" xfId="0" applyFont="1" applyFill="1" applyBorder="1" applyAlignment="1">
      <alignment horizontal="center" vertical="center"/>
    </xf>
    <xf numFmtId="4" fontId="2" fillId="35" borderId="0" xfId="0" applyNumberFormat="1" applyFont="1" applyFill="1" applyBorder="1" applyAlignment="1">
      <alignment horizontal="center"/>
    </xf>
    <xf numFmtId="2" fontId="2" fillId="35" borderId="0" xfId="0" applyNumberFormat="1" applyFont="1" applyFill="1" applyBorder="1" applyAlignment="1">
      <alignment horizontal="center"/>
    </xf>
    <xf numFmtId="172" fontId="56" fillId="35" borderId="0" xfId="0" applyNumberFormat="1" applyFont="1" applyFill="1" applyBorder="1" applyAlignment="1">
      <alignment horizontal="center"/>
    </xf>
    <xf numFmtId="0" fontId="56" fillId="35" borderId="12" xfId="46" applyNumberFormat="1" applyFont="1" applyFill="1" applyBorder="1" applyAlignment="1" applyProtection="1">
      <alignment/>
      <protection locked="0"/>
    </xf>
    <xf numFmtId="44" fontId="56" fillId="35" borderId="10" xfId="44" applyFont="1" applyFill="1" applyBorder="1" applyAlignment="1">
      <alignment/>
    </xf>
    <xf numFmtId="44" fontId="56" fillId="33" borderId="19" xfId="44" applyFont="1" applyFill="1" applyBorder="1" applyAlignment="1">
      <alignment/>
    </xf>
    <xf numFmtId="44" fontId="56" fillId="0" borderId="12" xfId="44" applyFont="1" applyFill="1" applyBorder="1" applyAlignment="1">
      <alignment/>
    </xf>
    <xf numFmtId="44" fontId="56" fillId="33" borderId="12" xfId="44" applyFont="1" applyFill="1" applyBorder="1" applyAlignment="1">
      <alignment/>
    </xf>
    <xf numFmtId="44" fontId="56" fillId="33" borderId="23" xfId="44" applyFont="1" applyFill="1" applyBorder="1" applyAlignment="1">
      <alignment/>
    </xf>
    <xf numFmtId="0" fontId="7" fillId="0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7" fillId="0" borderId="2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56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56" fillId="0" borderId="12" xfId="44" applyNumberFormat="1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 vertical="center"/>
    </xf>
    <xf numFmtId="44" fontId="56" fillId="0" borderId="10" xfId="44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36" borderId="11" xfId="0" applyFont="1" applyFill="1" applyBorder="1" applyAlignment="1">
      <alignment/>
    </xf>
    <xf numFmtId="0" fontId="2" fillId="36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 vertical="center"/>
    </xf>
    <xf numFmtId="4" fontId="2" fillId="36" borderId="0" xfId="0" applyNumberFormat="1" applyFont="1" applyFill="1" applyBorder="1" applyAlignment="1">
      <alignment horizontal="center"/>
    </xf>
    <xf numFmtId="2" fontId="2" fillId="36" borderId="0" xfId="0" applyNumberFormat="1" applyFont="1" applyFill="1" applyBorder="1" applyAlignment="1">
      <alignment horizontal="center"/>
    </xf>
    <xf numFmtId="0" fontId="56" fillId="36" borderId="12" xfId="0" applyNumberFormat="1" applyFont="1" applyFill="1" applyBorder="1" applyAlignment="1" applyProtection="1">
      <alignment horizontal="center" vertical="center"/>
      <protection locked="0"/>
    </xf>
    <xf numFmtId="44" fontId="56" fillId="36" borderId="10" xfId="44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/>
    </xf>
    <xf numFmtId="0" fontId="2" fillId="36" borderId="17" xfId="0" applyFont="1" applyFill="1" applyBorder="1" applyAlignment="1">
      <alignment horizontal="center"/>
    </xf>
    <xf numFmtId="4" fontId="2" fillId="36" borderId="17" xfId="0" applyNumberFormat="1" applyFont="1" applyFill="1" applyBorder="1" applyAlignment="1">
      <alignment horizontal="center"/>
    </xf>
    <xf numFmtId="2" fontId="2" fillId="36" borderId="17" xfId="0" applyNumberFormat="1" applyFont="1" applyFill="1" applyBorder="1" applyAlignment="1">
      <alignment horizontal="center"/>
    </xf>
    <xf numFmtId="0" fontId="56" fillId="36" borderId="19" xfId="0" applyNumberFormat="1" applyFont="1" applyFill="1" applyBorder="1" applyAlignment="1" applyProtection="1">
      <alignment horizontal="center" vertical="center"/>
      <protection locked="0"/>
    </xf>
    <xf numFmtId="44" fontId="56" fillId="36" borderId="20" xfId="44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44" fontId="6" fillId="37" borderId="18" xfId="0" applyNumberFormat="1" applyFont="1" applyFill="1" applyBorder="1" applyAlignment="1">
      <alignment horizontal="center" vertical="center" wrapText="1"/>
    </xf>
    <xf numFmtId="0" fontId="2" fillId="10" borderId="11" xfId="0" applyFont="1" applyFill="1" applyBorder="1" applyAlignment="1">
      <alignment/>
    </xf>
    <xf numFmtId="0" fontId="2" fillId="10" borderId="0" xfId="0" applyFont="1" applyFill="1" applyBorder="1" applyAlignment="1">
      <alignment horizontal="center" vertical="center"/>
    </xf>
    <xf numFmtId="4" fontId="2" fillId="10" borderId="0" xfId="0" applyNumberFormat="1" applyFont="1" applyFill="1" applyBorder="1" applyAlignment="1">
      <alignment horizontal="center"/>
    </xf>
    <xf numFmtId="2" fontId="2" fillId="10" borderId="0" xfId="0" applyNumberFormat="1" applyFont="1" applyFill="1" applyBorder="1" applyAlignment="1">
      <alignment horizontal="center"/>
    </xf>
    <xf numFmtId="0" fontId="56" fillId="10" borderId="12" xfId="0" applyNumberFormat="1" applyFont="1" applyFill="1" applyBorder="1" applyAlignment="1" applyProtection="1">
      <alignment horizontal="center" vertical="center"/>
      <protection locked="0"/>
    </xf>
    <xf numFmtId="44" fontId="56" fillId="10" borderId="10" xfId="44" applyFont="1" applyFill="1" applyBorder="1" applyAlignment="1">
      <alignment horizontal="center" vertical="center"/>
    </xf>
    <xf numFmtId="0" fontId="56" fillId="10" borderId="0" xfId="0" applyFont="1" applyFill="1" applyAlignment="1">
      <alignment/>
    </xf>
    <xf numFmtId="0" fontId="56" fillId="35" borderId="12" xfId="0" applyNumberFormat="1" applyFont="1" applyFill="1" applyBorder="1" applyAlignment="1" applyProtection="1">
      <alignment horizontal="center" vertical="center"/>
      <protection locked="0"/>
    </xf>
    <xf numFmtId="44" fontId="56" fillId="35" borderId="10" xfId="44" applyFont="1" applyFill="1" applyBorder="1" applyAlignment="1">
      <alignment horizontal="center" vertical="center"/>
    </xf>
    <xf numFmtId="0" fontId="56" fillId="35" borderId="0" xfId="0" applyFont="1" applyFill="1" applyAlignment="1">
      <alignment/>
    </xf>
    <xf numFmtId="0" fontId="62" fillId="35" borderId="0" xfId="0" applyFont="1" applyFill="1" applyAlignment="1">
      <alignment/>
    </xf>
    <xf numFmtId="0" fontId="2" fillId="0" borderId="16" xfId="0" applyFont="1" applyFill="1" applyBorder="1" applyAlignment="1">
      <alignment/>
    </xf>
    <xf numFmtId="4" fontId="2" fillId="0" borderId="17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0" fontId="56" fillId="0" borderId="19" xfId="0" applyNumberFormat="1" applyFont="1" applyFill="1" applyBorder="1" applyAlignment="1" applyProtection="1">
      <alignment horizontal="center" vertical="center"/>
      <protection locked="0"/>
    </xf>
    <xf numFmtId="44" fontId="56" fillId="0" borderId="20" xfId="44" applyFont="1" applyFill="1" applyBorder="1" applyAlignment="1">
      <alignment horizontal="center" vertical="center"/>
    </xf>
    <xf numFmtId="0" fontId="2" fillId="35" borderId="0" xfId="0" applyNumberFormat="1" applyFont="1" applyFill="1" applyBorder="1" applyAlignment="1">
      <alignment horizontal="center" vertical="center"/>
    </xf>
    <xf numFmtId="0" fontId="2" fillId="36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1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NumberFormat="1" applyFont="1" applyFill="1" applyBorder="1" applyAlignment="1">
      <alignment horizontal="center"/>
    </xf>
    <xf numFmtId="0" fontId="2" fillId="38" borderId="11" xfId="0" applyFont="1" applyFill="1" applyBorder="1" applyAlignment="1">
      <alignment/>
    </xf>
    <xf numFmtId="0" fontId="2" fillId="38" borderId="0" xfId="0" applyNumberFormat="1" applyFont="1" applyFill="1" applyBorder="1" applyAlignment="1">
      <alignment horizontal="center" vertical="center"/>
    </xf>
    <xf numFmtId="4" fontId="2" fillId="38" borderId="0" xfId="0" applyNumberFormat="1" applyFont="1" applyFill="1" applyBorder="1" applyAlignment="1">
      <alignment horizontal="center"/>
    </xf>
    <xf numFmtId="2" fontId="2" fillId="38" borderId="0" xfId="0" applyNumberFormat="1" applyFont="1" applyFill="1" applyBorder="1" applyAlignment="1">
      <alignment horizontal="center"/>
    </xf>
    <xf numFmtId="0" fontId="56" fillId="38" borderId="12" xfId="0" applyNumberFormat="1" applyFont="1" applyFill="1" applyBorder="1" applyAlignment="1" applyProtection="1">
      <alignment horizontal="center" vertical="center"/>
      <protection locked="0"/>
    </xf>
    <xf numFmtId="44" fontId="56" fillId="38" borderId="10" xfId="44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/>
    </xf>
    <xf numFmtId="0" fontId="2" fillId="38" borderId="0" xfId="0" applyNumberFormat="1" applyFont="1" applyFill="1" applyBorder="1" applyAlignment="1">
      <alignment horizontal="center"/>
    </xf>
    <xf numFmtId="4" fontId="56" fillId="38" borderId="0" xfId="0" applyNumberFormat="1" applyFont="1" applyFill="1" applyBorder="1" applyAlignment="1">
      <alignment horizontal="center"/>
    </xf>
    <xf numFmtId="0" fontId="56" fillId="38" borderId="12" xfId="44" applyNumberFormat="1" applyFont="1" applyFill="1" applyBorder="1" applyAlignment="1" applyProtection="1">
      <alignment horizontal="center"/>
      <protection locked="0"/>
    </xf>
    <xf numFmtId="0" fontId="2" fillId="38" borderId="21" xfId="0" applyFont="1" applyFill="1" applyBorder="1" applyAlignment="1">
      <alignment/>
    </xf>
    <xf numFmtId="0" fontId="2" fillId="38" borderId="22" xfId="0" applyFont="1" applyFill="1" applyBorder="1" applyAlignment="1">
      <alignment horizontal="center"/>
    </xf>
    <xf numFmtId="4" fontId="2" fillId="38" borderId="22" xfId="0" applyNumberFormat="1" applyFont="1" applyFill="1" applyBorder="1" applyAlignment="1">
      <alignment horizontal="center"/>
    </xf>
    <xf numFmtId="2" fontId="2" fillId="38" borderId="22" xfId="0" applyNumberFormat="1" applyFont="1" applyFill="1" applyBorder="1" applyAlignment="1">
      <alignment horizontal="center"/>
    </xf>
    <xf numFmtId="4" fontId="56" fillId="38" borderId="22" xfId="0" applyNumberFormat="1" applyFont="1" applyFill="1" applyBorder="1" applyAlignment="1">
      <alignment horizontal="center"/>
    </xf>
    <xf numFmtId="0" fontId="56" fillId="38" borderId="23" xfId="44" applyNumberFormat="1" applyFont="1" applyFill="1" applyBorder="1" applyAlignment="1" applyProtection="1">
      <alignment horizontal="center"/>
      <protection locked="0"/>
    </xf>
    <xf numFmtId="44" fontId="56" fillId="38" borderId="24" xfId="44" applyFont="1" applyFill="1" applyBorder="1" applyAlignment="1">
      <alignment horizontal="center" vertical="center"/>
    </xf>
    <xf numFmtId="0" fontId="59" fillId="39" borderId="16" xfId="0" applyFont="1" applyFill="1" applyBorder="1" applyAlignment="1">
      <alignment horizontal="left" vertical="center" wrapText="1"/>
    </xf>
    <xf numFmtId="0" fontId="59" fillId="39" borderId="17" xfId="0" applyFont="1" applyFill="1" applyBorder="1" applyAlignment="1">
      <alignment horizontal="left" vertical="center" wrapText="1"/>
    </xf>
    <xf numFmtId="0" fontId="60" fillId="39" borderId="17" xfId="0" applyFont="1" applyFill="1" applyBorder="1" applyAlignment="1">
      <alignment horizontal="left" vertical="center" wrapText="1"/>
    </xf>
    <xf numFmtId="0" fontId="59" fillId="39" borderId="17" xfId="0" applyFont="1" applyFill="1" applyBorder="1" applyAlignment="1">
      <alignment horizontal="center" vertical="center" wrapText="1"/>
    </xf>
    <xf numFmtId="0" fontId="59" fillId="39" borderId="20" xfId="0" applyFont="1" applyFill="1" applyBorder="1" applyAlignment="1">
      <alignment horizontal="center" vertical="center" wrapText="1"/>
    </xf>
    <xf numFmtId="172" fontId="2" fillId="36" borderId="0" xfId="0" applyNumberFormat="1" applyFont="1" applyFill="1" applyBorder="1" applyAlignment="1">
      <alignment horizontal="center"/>
    </xf>
    <xf numFmtId="172" fontId="2" fillId="0" borderId="0" xfId="0" applyNumberFormat="1" applyFont="1" applyFill="1" applyBorder="1" applyAlignment="1">
      <alignment horizontal="center"/>
    </xf>
    <xf numFmtId="172" fontId="2" fillId="10" borderId="0" xfId="0" applyNumberFormat="1" applyFont="1" applyFill="1" applyBorder="1" applyAlignment="1">
      <alignment horizontal="center"/>
    </xf>
    <xf numFmtId="172" fontId="2" fillId="35" borderId="0" xfId="0" applyNumberFormat="1" applyFont="1" applyFill="1" applyBorder="1" applyAlignment="1">
      <alignment horizontal="center"/>
    </xf>
    <xf numFmtId="172" fontId="2" fillId="38" borderId="0" xfId="0" applyNumberFormat="1" applyFont="1" applyFill="1" applyBorder="1" applyAlignment="1">
      <alignment horizontal="center"/>
    </xf>
    <xf numFmtId="0" fontId="2" fillId="36" borderId="17" xfId="0" applyNumberFormat="1" applyFont="1" applyFill="1" applyBorder="1" applyAlignment="1">
      <alignment horizontal="center" vertical="center"/>
    </xf>
    <xf numFmtId="172" fontId="2" fillId="36" borderId="1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/>
    </xf>
    <xf numFmtId="172" fontId="2" fillId="0" borderId="22" xfId="0" applyNumberFormat="1" applyFont="1" applyFill="1" applyBorder="1" applyAlignment="1">
      <alignment horizontal="center"/>
    </xf>
    <xf numFmtId="44" fontId="56" fillId="0" borderId="24" xfId="44" applyFont="1" applyFill="1" applyBorder="1" applyAlignment="1">
      <alignment horizontal="center" vertical="center"/>
    </xf>
    <xf numFmtId="0" fontId="56" fillId="0" borderId="23" xfId="0" applyNumberFormat="1" applyFont="1" applyFill="1" applyBorder="1" applyAlignment="1" applyProtection="1">
      <alignment horizontal="center" vertical="center"/>
      <protection locked="0"/>
    </xf>
    <xf numFmtId="0" fontId="59" fillId="39" borderId="11" xfId="0" applyFont="1" applyFill="1" applyBorder="1" applyAlignment="1">
      <alignment horizontal="left" vertical="center" wrapText="1"/>
    </xf>
    <xf numFmtId="0" fontId="59" fillId="39" borderId="0" xfId="0" applyFont="1" applyFill="1" applyBorder="1" applyAlignment="1">
      <alignment horizontal="left" vertical="center" wrapText="1"/>
    </xf>
    <xf numFmtId="0" fontId="60" fillId="39" borderId="0" xfId="0" applyFont="1" applyFill="1" applyBorder="1" applyAlignment="1">
      <alignment horizontal="center" vertical="center" wrapText="1"/>
    </xf>
    <xf numFmtId="0" fontId="59" fillId="39" borderId="0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vertical="center" wrapText="1"/>
    </xf>
    <xf numFmtId="174" fontId="2" fillId="36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center"/>
    </xf>
    <xf numFmtId="0" fontId="56" fillId="38" borderId="23" xfId="0" applyNumberFormat="1" applyFont="1" applyFill="1" applyBorder="1" applyAlignment="1" applyProtection="1">
      <alignment horizontal="center" vertical="center"/>
      <protection locked="0"/>
    </xf>
    <xf numFmtId="0" fontId="2" fillId="36" borderId="17" xfId="0" applyFont="1" applyFill="1" applyBorder="1" applyAlignment="1">
      <alignment horizontal="center" vertical="center"/>
    </xf>
    <xf numFmtId="174" fontId="2" fillId="36" borderId="17" xfId="0" applyNumberFormat="1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 vertical="center"/>
    </xf>
    <xf numFmtId="172" fontId="2" fillId="38" borderId="22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vertical="center"/>
    </xf>
    <xf numFmtId="172" fontId="2" fillId="0" borderId="17" xfId="0" applyNumberFormat="1" applyFont="1" applyFill="1" applyBorder="1" applyAlignment="1">
      <alignment horizontal="center"/>
    </xf>
    <xf numFmtId="0" fontId="60" fillId="39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/>
    </xf>
    <xf numFmtId="4" fontId="56" fillId="0" borderId="22" xfId="0" applyNumberFormat="1" applyFont="1" applyFill="1" applyBorder="1" applyAlignment="1">
      <alignment horizontal="center"/>
    </xf>
    <xf numFmtId="0" fontId="56" fillId="0" borderId="23" xfId="44" applyNumberFormat="1" applyFont="1" applyFill="1" applyBorder="1" applyAlignment="1" applyProtection="1">
      <alignment horizontal="center"/>
      <protection locked="0"/>
    </xf>
    <xf numFmtId="0" fontId="2" fillId="10" borderId="16" xfId="0" applyFont="1" applyFill="1" applyBorder="1" applyAlignment="1">
      <alignment/>
    </xf>
    <xf numFmtId="0" fontId="2" fillId="10" borderId="17" xfId="0" applyNumberFormat="1" applyFont="1" applyFill="1" applyBorder="1" applyAlignment="1">
      <alignment horizontal="center" vertical="center"/>
    </xf>
    <xf numFmtId="4" fontId="2" fillId="10" borderId="17" xfId="0" applyNumberFormat="1" applyFont="1" applyFill="1" applyBorder="1" applyAlignment="1">
      <alignment horizontal="center"/>
    </xf>
    <xf numFmtId="2" fontId="2" fillId="10" borderId="17" xfId="0" applyNumberFormat="1" applyFont="1" applyFill="1" applyBorder="1" applyAlignment="1">
      <alignment horizontal="center"/>
    </xf>
    <xf numFmtId="172" fontId="2" fillId="10" borderId="17" xfId="0" applyNumberFormat="1" applyFont="1" applyFill="1" applyBorder="1" applyAlignment="1">
      <alignment horizontal="center"/>
    </xf>
    <xf numFmtId="0" fontId="56" fillId="10" borderId="19" xfId="0" applyNumberFormat="1" applyFont="1" applyFill="1" applyBorder="1" applyAlignment="1" applyProtection="1">
      <alignment horizontal="center" vertical="center"/>
      <protection locked="0"/>
    </xf>
    <xf numFmtId="44" fontId="56" fillId="10" borderId="20" xfId="44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/>
    </xf>
    <xf numFmtId="0" fontId="2" fillId="10" borderId="22" xfId="0" applyNumberFormat="1" applyFont="1" applyFill="1" applyBorder="1" applyAlignment="1">
      <alignment horizontal="center" vertical="center"/>
    </xf>
    <xf numFmtId="4" fontId="2" fillId="10" borderId="22" xfId="0" applyNumberFormat="1" applyFont="1" applyFill="1" applyBorder="1" applyAlignment="1">
      <alignment horizontal="center"/>
    </xf>
    <xf numFmtId="2" fontId="2" fillId="10" borderId="22" xfId="0" applyNumberFormat="1" applyFont="1" applyFill="1" applyBorder="1" applyAlignment="1">
      <alignment horizontal="center"/>
    </xf>
    <xf numFmtId="172" fontId="2" fillId="10" borderId="22" xfId="0" applyNumberFormat="1" applyFont="1" applyFill="1" applyBorder="1" applyAlignment="1">
      <alignment horizontal="center"/>
    </xf>
    <xf numFmtId="0" fontId="56" fillId="10" borderId="23" xfId="0" applyNumberFormat="1" applyFont="1" applyFill="1" applyBorder="1" applyAlignment="1" applyProtection="1">
      <alignment horizontal="center" vertical="center"/>
      <protection locked="0"/>
    </xf>
    <xf numFmtId="44" fontId="56" fillId="10" borderId="24" xfId="44" applyFont="1" applyFill="1" applyBorder="1" applyAlignment="1">
      <alignment horizontal="center" vertical="center"/>
    </xf>
    <xf numFmtId="0" fontId="2" fillId="10" borderId="17" xfId="0" applyFont="1" applyFill="1" applyBorder="1" applyAlignment="1">
      <alignment horizontal="center" vertical="center"/>
    </xf>
    <xf numFmtId="174" fontId="2" fillId="10" borderId="17" xfId="0" applyNumberFormat="1" applyFont="1" applyFill="1" applyBorder="1" applyAlignment="1">
      <alignment horizontal="center"/>
    </xf>
    <xf numFmtId="174" fontId="2" fillId="10" borderId="0" xfId="0" applyNumberFormat="1" applyFont="1" applyFill="1" applyBorder="1" applyAlignment="1">
      <alignment horizontal="center"/>
    </xf>
    <xf numFmtId="0" fontId="2" fillId="10" borderId="17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59" fillId="34" borderId="15" xfId="0" applyFont="1" applyFill="1" applyBorder="1" applyAlignment="1">
      <alignment horizontal="left" vertical="center" wrapText="1"/>
    </xf>
    <xf numFmtId="0" fontId="59" fillId="34" borderId="14" xfId="0" applyFont="1" applyFill="1" applyBorder="1" applyAlignment="1">
      <alignment horizontal="left" vertical="center" wrapText="1"/>
    </xf>
    <xf numFmtId="0" fontId="63" fillId="0" borderId="25" xfId="0" applyFont="1" applyBorder="1" applyAlignment="1">
      <alignment horizontal="center"/>
    </xf>
    <xf numFmtId="0" fontId="63" fillId="0" borderId="26" xfId="0" applyFont="1" applyBorder="1" applyAlignment="1">
      <alignment horizontal="center"/>
    </xf>
    <xf numFmtId="0" fontId="63" fillId="0" borderId="27" xfId="0" applyFont="1" applyBorder="1" applyAlignment="1">
      <alignment horizontal="center"/>
    </xf>
    <xf numFmtId="0" fontId="4" fillId="0" borderId="0" xfId="0" applyFont="1" applyFill="1" applyAlignment="1">
      <alignment horizontal="left" vertical="top" wrapText="1"/>
    </xf>
    <xf numFmtId="0" fontId="4" fillId="0" borderId="28" xfId="0" applyFont="1" applyFill="1" applyBorder="1" applyAlignment="1">
      <alignment horizontal="left" vertical="top" wrapText="1"/>
    </xf>
    <xf numFmtId="0" fontId="59" fillId="34" borderId="15" xfId="0" applyFont="1" applyFill="1" applyBorder="1" applyAlignment="1">
      <alignment horizontal="left" vertical="center"/>
    </xf>
    <xf numFmtId="0" fontId="59" fillId="34" borderId="14" xfId="0" applyFont="1" applyFill="1" applyBorder="1" applyAlignment="1">
      <alignment horizontal="left" vertical="center"/>
    </xf>
    <xf numFmtId="0" fontId="57" fillId="33" borderId="14" xfId="0" applyFont="1" applyFill="1" applyBorder="1" applyAlignment="1" applyProtection="1">
      <alignment horizontal="center" vertical="center"/>
      <protection locked="0"/>
    </xf>
    <xf numFmtId="0" fontId="57" fillId="33" borderId="13" xfId="0" applyFont="1" applyFill="1" applyBorder="1" applyAlignment="1" applyProtection="1">
      <alignment horizontal="center" vertical="center"/>
      <protection locked="0"/>
    </xf>
    <xf numFmtId="0" fontId="59" fillId="34" borderId="15" xfId="0" applyFont="1" applyFill="1" applyBorder="1" applyAlignment="1">
      <alignment horizontal="center" vertical="center" wrapText="1"/>
    </xf>
    <xf numFmtId="0" fontId="59" fillId="34" borderId="14" xfId="0" applyFont="1" applyFill="1" applyBorder="1" applyAlignment="1">
      <alignment horizontal="center" vertical="center" wrapText="1"/>
    </xf>
    <xf numFmtId="0" fontId="63" fillId="0" borderId="25" xfId="0" applyFont="1" applyFill="1" applyBorder="1" applyAlignment="1">
      <alignment horizontal="center"/>
    </xf>
    <xf numFmtId="0" fontId="63" fillId="0" borderId="26" xfId="0" applyFont="1" applyFill="1" applyBorder="1" applyAlignment="1">
      <alignment horizontal="center"/>
    </xf>
    <xf numFmtId="0" fontId="63" fillId="0" borderId="27" xfId="0" applyFont="1" applyFill="1" applyBorder="1" applyAlignment="1">
      <alignment horizontal="center"/>
    </xf>
    <xf numFmtId="0" fontId="6" fillId="37" borderId="29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59" fillId="39" borderId="15" xfId="0" applyFont="1" applyFill="1" applyBorder="1" applyAlignment="1">
      <alignment vertical="center" wrapText="1"/>
    </xf>
    <xf numFmtId="0" fontId="59" fillId="39" borderId="14" xfId="0" applyFont="1" applyFill="1" applyBorder="1" applyAlignment="1">
      <alignment vertical="center" wrapText="1"/>
    </xf>
    <xf numFmtId="0" fontId="6" fillId="37" borderId="31" xfId="0" applyFont="1" applyFill="1" applyBorder="1" applyAlignment="1">
      <alignment horizontal="center" vertical="center" wrapText="1"/>
    </xf>
    <xf numFmtId="0" fontId="59" fillId="40" borderId="15" xfId="0" applyFont="1" applyFill="1" applyBorder="1" applyAlignment="1">
      <alignment horizontal="center" vertical="center" wrapText="1"/>
    </xf>
    <xf numFmtId="0" fontId="59" fillId="40" borderId="14" xfId="0" applyFont="1" applyFill="1" applyBorder="1" applyAlignment="1">
      <alignment horizontal="center" vertical="center" wrapText="1"/>
    </xf>
    <xf numFmtId="0" fontId="59" fillId="39" borderId="15" xfId="0" applyFont="1" applyFill="1" applyBorder="1" applyAlignment="1">
      <alignment horizontal="left" vertical="center" wrapText="1"/>
    </xf>
    <xf numFmtId="0" fontId="59" fillId="39" borderId="14" xfId="0" applyFont="1" applyFill="1" applyBorder="1" applyAlignment="1">
      <alignment horizontal="left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U185"/>
  <sheetViews>
    <sheetView zoomScale="85" zoomScaleNormal="85" zoomScalePageLayoutView="0" workbookViewId="0" topLeftCell="A1">
      <pane ySplit="8" topLeftCell="A9" activePane="bottomLeft" state="frozen"/>
      <selection pane="topLeft" activeCell="A1" sqref="A1"/>
      <selection pane="bottomLeft" activeCell="K5" sqref="K5"/>
    </sheetView>
  </sheetViews>
  <sheetFormatPr defaultColWidth="8.88671875" defaultRowHeight="15"/>
  <cols>
    <col min="1" max="1" width="53.21484375" style="13" bestFit="1" customWidth="1"/>
    <col min="2" max="2" width="7.4453125" style="2" customWidth="1"/>
    <col min="3" max="3" width="14.21484375" style="13" customWidth="1"/>
    <col min="4" max="4" width="10.6640625" style="2" customWidth="1"/>
    <col min="5" max="5" width="10.21484375" style="2" customWidth="1"/>
    <col min="6" max="6" width="9.99609375" style="2" customWidth="1"/>
    <col min="7" max="7" width="10.21484375" style="2" customWidth="1"/>
    <col min="8" max="8" width="10.6640625" style="2" customWidth="1"/>
    <col min="9" max="9" width="7.21484375" style="2" customWidth="1"/>
    <col min="10" max="10" width="8.88671875" style="12" customWidth="1"/>
    <col min="11" max="11" width="10.4453125" style="13" customWidth="1"/>
    <col min="12" max="16384" width="8.88671875" style="13" customWidth="1"/>
  </cols>
  <sheetData>
    <row r="1" ht="27.75" customHeight="1" thickBot="1">
      <c r="A1" s="1" t="s">
        <v>39</v>
      </c>
    </row>
    <row r="2" spans="1:11" ht="30" customHeight="1" thickBot="1">
      <c r="A2" s="250" t="s">
        <v>75</v>
      </c>
      <c r="B2" s="250"/>
      <c r="C2" s="18"/>
      <c r="D2" s="18"/>
      <c r="E2" s="18"/>
      <c r="F2" s="252" t="s">
        <v>38</v>
      </c>
      <c r="G2" s="253"/>
      <c r="H2" s="253"/>
      <c r="I2" s="253"/>
      <c r="J2" s="254" t="s">
        <v>0</v>
      </c>
      <c r="K2" s="255"/>
    </row>
    <row r="3" spans="1:11" ht="30" customHeight="1" thickBot="1">
      <c r="A3" s="250"/>
      <c r="B3" s="250"/>
      <c r="C3" s="18"/>
      <c r="D3" s="18"/>
      <c r="E3" s="18"/>
      <c r="F3" s="252" t="s">
        <v>37</v>
      </c>
      <c r="G3" s="253"/>
      <c r="H3" s="253"/>
      <c r="I3" s="254" t="s">
        <v>193</v>
      </c>
      <c r="J3" s="254"/>
      <c r="K3" s="255"/>
    </row>
    <row r="4" spans="1:5" ht="16.5" customHeight="1" thickBot="1">
      <c r="A4" s="250"/>
      <c r="B4" s="250"/>
      <c r="C4" s="18"/>
      <c r="D4" s="18"/>
      <c r="E4" s="18"/>
    </row>
    <row r="5" spans="1:11" ht="36" customHeight="1" thickBot="1">
      <c r="A5" s="250"/>
      <c r="B5" s="250"/>
      <c r="C5" s="18"/>
      <c r="D5" s="18"/>
      <c r="E5" s="18"/>
      <c r="G5" s="13"/>
      <c r="H5" s="256" t="s">
        <v>35</v>
      </c>
      <c r="I5" s="257"/>
      <c r="J5" s="257"/>
      <c r="K5" s="19">
        <f>SUM(K10:K185)</f>
        <v>0</v>
      </c>
    </row>
    <row r="6" spans="1:2" ht="15" customHeight="1">
      <c r="A6" s="251"/>
      <c r="B6" s="251"/>
    </row>
    <row r="7" spans="1:11" ht="31.5" customHeight="1" thickBot="1">
      <c r="A7" s="247" t="s">
        <v>152</v>
      </c>
      <c r="B7" s="248"/>
      <c r="C7" s="248"/>
      <c r="D7" s="248"/>
      <c r="E7" s="248"/>
      <c r="F7" s="248"/>
      <c r="G7" s="248"/>
      <c r="H7" s="248"/>
      <c r="I7" s="248"/>
      <c r="J7" s="248"/>
      <c r="K7" s="249"/>
    </row>
    <row r="8" spans="1:151" ht="51" customHeight="1" thickBot="1">
      <c r="A8" s="49" t="s">
        <v>1</v>
      </c>
      <c r="B8" s="50" t="s">
        <v>34</v>
      </c>
      <c r="C8" s="50" t="s">
        <v>0</v>
      </c>
      <c r="D8" s="50" t="s">
        <v>2</v>
      </c>
      <c r="E8" s="50" t="s">
        <v>3</v>
      </c>
      <c r="F8" s="51" t="s">
        <v>4</v>
      </c>
      <c r="G8" s="51" t="s">
        <v>5</v>
      </c>
      <c r="H8" s="50" t="s">
        <v>6</v>
      </c>
      <c r="I8" s="50"/>
      <c r="J8" s="52" t="s">
        <v>76</v>
      </c>
      <c r="K8" s="50" t="s">
        <v>36</v>
      </c>
      <c r="L8" s="61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</row>
    <row r="9" spans="1:151" ht="35.25" customHeight="1" thickBot="1">
      <c r="A9" s="31" t="s">
        <v>7</v>
      </c>
      <c r="B9" s="28"/>
      <c r="C9" s="27"/>
      <c r="D9" s="28"/>
      <c r="E9" s="26"/>
      <c r="F9" s="26"/>
      <c r="G9" s="26"/>
      <c r="H9" s="26"/>
      <c r="I9" s="26"/>
      <c r="J9" s="29"/>
      <c r="K9" s="30"/>
      <c r="L9" s="61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57"/>
      <c r="DG9" s="57"/>
      <c r="DH9" s="57"/>
      <c r="DI9" s="57"/>
      <c r="DJ9" s="57"/>
      <c r="DK9" s="57"/>
      <c r="DL9" s="57"/>
      <c r="DM9" s="57"/>
      <c r="DN9" s="57"/>
      <c r="DO9" s="57"/>
      <c r="DP9" s="57"/>
      <c r="DQ9" s="57"/>
      <c r="DR9" s="57"/>
      <c r="DS9" s="57"/>
      <c r="DT9" s="57"/>
      <c r="DU9" s="57"/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57"/>
      <c r="EH9" s="57"/>
      <c r="EI9" s="57"/>
      <c r="EJ9" s="57"/>
      <c r="EK9" s="57"/>
      <c r="EL9" s="57"/>
      <c r="EM9" s="57"/>
      <c r="EN9" s="57"/>
      <c r="EO9" s="57"/>
      <c r="EP9" s="57"/>
      <c r="EQ9" s="57"/>
      <c r="ER9" s="57"/>
      <c r="ES9" s="57"/>
      <c r="ET9" s="57"/>
      <c r="EU9" s="57"/>
    </row>
    <row r="10" spans="1:11" s="6" customFormat="1" ht="15.75" customHeight="1">
      <c r="A10" s="32" t="s">
        <v>95</v>
      </c>
      <c r="B10" s="33">
        <v>24</v>
      </c>
      <c r="C10" s="7">
        <v>14.75</v>
      </c>
      <c r="D10" s="34">
        <v>17.75</v>
      </c>
      <c r="E10" s="7">
        <f aca="true" t="shared" si="0" ref="E10:E48">IF($J$2="AUS",C10,D10)</f>
        <v>14.75</v>
      </c>
      <c r="F10" s="7">
        <f>E10+(E10*0.05)</f>
        <v>15.4875</v>
      </c>
      <c r="G10" s="7">
        <f aca="true" t="shared" si="1" ref="G10:G48">IF($I$3="Bronze",IF($J$2="AUS",(E10-((E10/1.1)*0.2))+(E10*0.05),(E10-((E10/1.15)*0.2))+(E10*0.05)),IF($J$2="AUS",(E10-((E10/1.1)*0.25))+(E10*0.05),(E10-((E10/1.15)*0.25))+(E10*0.05)))</f>
        <v>12.135227272727274</v>
      </c>
      <c r="H10" s="7">
        <f>G10/B10</f>
        <v>0.5056344696969698</v>
      </c>
      <c r="I10" s="15"/>
      <c r="J10" s="16"/>
      <c r="K10" s="11">
        <f>IF(I10&gt;0,J10*I10,J10*H10)</f>
        <v>0</v>
      </c>
    </row>
    <row r="11" spans="1:151" s="54" customFormat="1" ht="15.75" customHeight="1">
      <c r="A11" s="42" t="s">
        <v>77</v>
      </c>
      <c r="B11" s="39">
        <v>40</v>
      </c>
      <c r="C11" s="40">
        <v>17</v>
      </c>
      <c r="D11" s="41">
        <v>20.5</v>
      </c>
      <c r="E11" s="40">
        <f t="shared" si="0"/>
        <v>17</v>
      </c>
      <c r="F11" s="40">
        <f>E11+(E11*0.05)</f>
        <v>17.85</v>
      </c>
      <c r="G11" s="40">
        <f t="shared" si="1"/>
        <v>13.986363636363636</v>
      </c>
      <c r="H11" s="40">
        <f>G11/B11</f>
        <v>0.3496590909090909</v>
      </c>
      <c r="I11" s="23"/>
      <c r="J11" s="24"/>
      <c r="K11" s="25">
        <f aca="true" t="shared" si="2" ref="K11:K59">IF(I11&gt;0,J11*I11,J11*H11)</f>
        <v>0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</row>
    <row r="12" spans="1:151" s="5" customFormat="1" ht="15.75" customHeight="1">
      <c r="A12" s="32" t="s">
        <v>78</v>
      </c>
      <c r="B12" s="33">
        <v>24</v>
      </c>
      <c r="C12" s="7">
        <v>13.5</v>
      </c>
      <c r="D12" s="34">
        <v>16.25</v>
      </c>
      <c r="E12" s="7">
        <f t="shared" si="0"/>
        <v>13.5</v>
      </c>
      <c r="F12" s="7">
        <f aca="true" t="shared" si="3" ref="F12:F38">E12+(E12*0.05)</f>
        <v>14.175</v>
      </c>
      <c r="G12" s="7">
        <f t="shared" si="1"/>
        <v>11.106818181818182</v>
      </c>
      <c r="H12" s="7">
        <f aca="true" t="shared" si="4" ref="H12:H38">G12/B12</f>
        <v>0.46278409090909095</v>
      </c>
      <c r="I12" s="15"/>
      <c r="J12" s="16"/>
      <c r="K12" s="11">
        <f t="shared" si="2"/>
        <v>0</v>
      </c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</row>
    <row r="13" spans="1:151" s="54" customFormat="1" ht="15.75" customHeight="1">
      <c r="A13" s="42" t="s">
        <v>90</v>
      </c>
      <c r="B13" s="39">
        <v>12</v>
      </c>
      <c r="C13" s="40">
        <v>13.5</v>
      </c>
      <c r="D13" s="41">
        <v>16.25</v>
      </c>
      <c r="E13" s="40">
        <f t="shared" si="0"/>
        <v>13.5</v>
      </c>
      <c r="F13" s="40">
        <f>E13+(E13*0.05)</f>
        <v>14.175</v>
      </c>
      <c r="G13" s="40">
        <f t="shared" si="1"/>
        <v>11.106818181818182</v>
      </c>
      <c r="H13" s="40">
        <f t="shared" si="4"/>
        <v>0.9255681818181819</v>
      </c>
      <c r="I13" s="23"/>
      <c r="J13" s="24"/>
      <c r="K13" s="25">
        <f t="shared" si="2"/>
        <v>0</v>
      </c>
      <c r="L13" s="6"/>
      <c r="M13" s="57"/>
      <c r="N13" s="57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</row>
    <row r="14" spans="1:14" s="6" customFormat="1" ht="15.75" customHeight="1">
      <c r="A14" s="32" t="s">
        <v>40</v>
      </c>
      <c r="B14" s="33">
        <v>10</v>
      </c>
      <c r="C14" s="7">
        <v>13.5</v>
      </c>
      <c r="D14" s="34">
        <v>16.25</v>
      </c>
      <c r="E14" s="7">
        <f t="shared" si="0"/>
        <v>13.5</v>
      </c>
      <c r="F14" s="7">
        <f t="shared" si="3"/>
        <v>14.175</v>
      </c>
      <c r="G14" s="7">
        <f t="shared" si="1"/>
        <v>11.106818181818182</v>
      </c>
      <c r="H14" s="7">
        <f t="shared" si="4"/>
        <v>1.1106818181818183</v>
      </c>
      <c r="I14" s="15"/>
      <c r="J14" s="16"/>
      <c r="K14" s="11">
        <f t="shared" si="2"/>
        <v>0</v>
      </c>
      <c r="M14" s="57"/>
      <c r="N14" s="57"/>
    </row>
    <row r="15" spans="1:151" s="54" customFormat="1" ht="15.75" customHeight="1">
      <c r="A15" s="42" t="s">
        <v>41</v>
      </c>
      <c r="B15" s="39">
        <v>10</v>
      </c>
      <c r="C15" s="40">
        <v>15.75</v>
      </c>
      <c r="D15" s="41">
        <v>19</v>
      </c>
      <c r="E15" s="40">
        <f t="shared" si="0"/>
        <v>15.75</v>
      </c>
      <c r="F15" s="40">
        <f t="shared" si="3"/>
        <v>16.5375</v>
      </c>
      <c r="G15" s="40">
        <f t="shared" si="1"/>
        <v>12.957954545454546</v>
      </c>
      <c r="H15" s="40">
        <f t="shared" si="4"/>
        <v>1.2957954545454546</v>
      </c>
      <c r="I15" s="23"/>
      <c r="J15" s="24"/>
      <c r="K15" s="25">
        <f t="shared" si="2"/>
        <v>0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</row>
    <row r="16" spans="1:151" s="5" customFormat="1" ht="15.75" customHeight="1">
      <c r="A16" s="32" t="s">
        <v>9</v>
      </c>
      <c r="B16" s="33">
        <v>20</v>
      </c>
      <c r="C16" s="7">
        <v>15.75</v>
      </c>
      <c r="D16" s="34">
        <v>19</v>
      </c>
      <c r="E16" s="7">
        <f t="shared" si="0"/>
        <v>15.75</v>
      </c>
      <c r="F16" s="7">
        <f t="shared" si="3"/>
        <v>16.5375</v>
      </c>
      <c r="G16" s="7">
        <f t="shared" si="1"/>
        <v>12.957954545454546</v>
      </c>
      <c r="H16" s="7">
        <f t="shared" si="4"/>
        <v>0.6478977272727273</v>
      </c>
      <c r="I16" s="15"/>
      <c r="J16" s="16"/>
      <c r="K16" s="11">
        <f t="shared" si="2"/>
        <v>0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</row>
    <row r="17" spans="1:151" s="54" customFormat="1" ht="15.75" customHeight="1">
      <c r="A17" s="42" t="s">
        <v>12</v>
      </c>
      <c r="B17" s="39">
        <v>2</v>
      </c>
      <c r="C17" s="40">
        <v>7</v>
      </c>
      <c r="D17" s="41">
        <v>8.5</v>
      </c>
      <c r="E17" s="40">
        <f t="shared" si="0"/>
        <v>7</v>
      </c>
      <c r="F17" s="40">
        <f t="shared" si="3"/>
        <v>7.35</v>
      </c>
      <c r="G17" s="40">
        <f t="shared" si="1"/>
        <v>5.759090909090909</v>
      </c>
      <c r="H17" s="40">
        <f t="shared" si="4"/>
        <v>2.8795454545454544</v>
      </c>
      <c r="I17" s="23"/>
      <c r="J17" s="24"/>
      <c r="K17" s="25">
        <f t="shared" si="2"/>
        <v>0</v>
      </c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</row>
    <row r="18" spans="1:151" s="5" customFormat="1" ht="15.75" customHeight="1">
      <c r="A18" s="32" t="s">
        <v>10</v>
      </c>
      <c r="B18" s="33">
        <v>2</v>
      </c>
      <c r="C18" s="7">
        <v>8.75</v>
      </c>
      <c r="D18" s="34">
        <v>10.5</v>
      </c>
      <c r="E18" s="7">
        <f t="shared" si="0"/>
        <v>8.75</v>
      </c>
      <c r="F18" s="7">
        <f t="shared" si="3"/>
        <v>9.1875</v>
      </c>
      <c r="G18" s="7">
        <f t="shared" si="1"/>
        <v>7.198863636363637</v>
      </c>
      <c r="H18" s="7">
        <f t="shared" si="4"/>
        <v>3.5994318181818183</v>
      </c>
      <c r="I18" s="15"/>
      <c r="J18" s="16"/>
      <c r="K18" s="11">
        <f t="shared" si="2"/>
        <v>0</v>
      </c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</row>
    <row r="19" spans="1:151" s="54" customFormat="1" ht="15.75" customHeight="1">
      <c r="A19" s="42" t="s">
        <v>13</v>
      </c>
      <c r="B19" s="39">
        <v>2</v>
      </c>
      <c r="C19" s="40">
        <v>8.75</v>
      </c>
      <c r="D19" s="41">
        <v>10.5</v>
      </c>
      <c r="E19" s="40">
        <f t="shared" si="0"/>
        <v>8.75</v>
      </c>
      <c r="F19" s="40">
        <f t="shared" si="3"/>
        <v>9.1875</v>
      </c>
      <c r="G19" s="40">
        <f t="shared" si="1"/>
        <v>7.198863636363637</v>
      </c>
      <c r="H19" s="40">
        <f t="shared" si="4"/>
        <v>3.5994318181818183</v>
      </c>
      <c r="I19" s="23"/>
      <c r="J19" s="24"/>
      <c r="K19" s="25">
        <f t="shared" si="2"/>
        <v>0</v>
      </c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</row>
    <row r="20" spans="1:11" s="6" customFormat="1" ht="15.75" customHeight="1">
      <c r="A20" s="32" t="s">
        <v>11</v>
      </c>
      <c r="B20" s="33">
        <v>5</v>
      </c>
      <c r="C20" s="7">
        <v>8.75</v>
      </c>
      <c r="D20" s="34">
        <v>10.5</v>
      </c>
      <c r="E20" s="7">
        <f t="shared" si="0"/>
        <v>8.75</v>
      </c>
      <c r="F20" s="7">
        <f>E20+(E20*0.05)</f>
        <v>9.1875</v>
      </c>
      <c r="G20" s="7">
        <f t="shared" si="1"/>
        <v>7.198863636363637</v>
      </c>
      <c r="H20" s="7">
        <f>G20/B20</f>
        <v>1.4397727272727274</v>
      </c>
      <c r="I20" s="15"/>
      <c r="J20" s="16"/>
      <c r="K20" s="11">
        <f t="shared" si="2"/>
        <v>0</v>
      </c>
    </row>
    <row r="21" spans="1:151" s="54" customFormat="1" ht="15.75" customHeight="1">
      <c r="A21" s="42" t="s">
        <v>42</v>
      </c>
      <c r="B21" s="39">
        <v>24</v>
      </c>
      <c r="C21" s="40">
        <v>14.75</v>
      </c>
      <c r="D21" s="41">
        <v>17.75</v>
      </c>
      <c r="E21" s="40">
        <f t="shared" si="0"/>
        <v>14.75</v>
      </c>
      <c r="F21" s="40">
        <f>E21+(E21*0.05)</f>
        <v>15.4875</v>
      </c>
      <c r="G21" s="40">
        <f t="shared" si="1"/>
        <v>12.135227272727274</v>
      </c>
      <c r="H21" s="40">
        <f>G21/B21</f>
        <v>0.5056344696969698</v>
      </c>
      <c r="I21" s="23"/>
      <c r="J21" s="24"/>
      <c r="K21" s="25">
        <f t="shared" si="2"/>
        <v>0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</row>
    <row r="22" spans="1:11" s="6" customFormat="1" ht="15.75" customHeight="1">
      <c r="A22" s="32" t="s">
        <v>43</v>
      </c>
      <c r="B22" s="33">
        <v>20</v>
      </c>
      <c r="C22" s="7">
        <v>14.75</v>
      </c>
      <c r="D22" s="34">
        <v>17.75</v>
      </c>
      <c r="E22" s="7">
        <f t="shared" si="0"/>
        <v>14.75</v>
      </c>
      <c r="F22" s="7">
        <f t="shared" si="3"/>
        <v>15.4875</v>
      </c>
      <c r="G22" s="7">
        <f t="shared" si="1"/>
        <v>12.135227272727274</v>
      </c>
      <c r="H22" s="7">
        <f t="shared" si="4"/>
        <v>0.6067613636363637</v>
      </c>
      <c r="I22" s="15"/>
      <c r="J22" s="16"/>
      <c r="K22" s="11">
        <f t="shared" si="2"/>
        <v>0</v>
      </c>
    </row>
    <row r="23" spans="1:151" s="54" customFormat="1" ht="15.75" customHeight="1">
      <c r="A23" s="42" t="s">
        <v>82</v>
      </c>
      <c r="B23" s="39">
        <v>20</v>
      </c>
      <c r="C23" s="40">
        <v>21</v>
      </c>
      <c r="D23" s="41">
        <v>25.25</v>
      </c>
      <c r="E23" s="40">
        <f t="shared" si="0"/>
        <v>21</v>
      </c>
      <c r="F23" s="40">
        <f t="shared" si="3"/>
        <v>22.05</v>
      </c>
      <c r="G23" s="40">
        <f t="shared" si="1"/>
        <v>17.277272727272727</v>
      </c>
      <c r="H23" s="40">
        <f t="shared" si="4"/>
        <v>0.8638636363636364</v>
      </c>
      <c r="I23" s="23"/>
      <c r="J23" s="24"/>
      <c r="K23" s="25">
        <f t="shared" si="2"/>
        <v>0</v>
      </c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</row>
    <row r="24" spans="1:11" s="6" customFormat="1" ht="15.75" customHeight="1">
      <c r="A24" s="32" t="s">
        <v>98</v>
      </c>
      <c r="B24" s="33">
        <v>32</v>
      </c>
      <c r="C24" s="7">
        <v>24.25</v>
      </c>
      <c r="D24" s="34">
        <v>29.5</v>
      </c>
      <c r="E24" s="7">
        <f t="shared" si="0"/>
        <v>24.25</v>
      </c>
      <c r="F24" s="7">
        <f t="shared" si="3"/>
        <v>25.4625</v>
      </c>
      <c r="G24" s="7">
        <f t="shared" si="1"/>
        <v>19.951136363636362</v>
      </c>
      <c r="H24" s="7">
        <f t="shared" si="4"/>
        <v>0.6234730113636363</v>
      </c>
      <c r="I24" s="15"/>
      <c r="J24" s="16"/>
      <c r="K24" s="11">
        <f t="shared" si="2"/>
        <v>0</v>
      </c>
    </row>
    <row r="25" spans="1:151" s="54" customFormat="1" ht="15.75" customHeight="1">
      <c r="A25" s="42" t="s">
        <v>44</v>
      </c>
      <c r="B25" s="39">
        <v>24</v>
      </c>
      <c r="C25" s="40">
        <v>23.5</v>
      </c>
      <c r="D25" s="41">
        <v>28.5</v>
      </c>
      <c r="E25" s="40">
        <f t="shared" si="0"/>
        <v>23.5</v>
      </c>
      <c r="F25" s="40">
        <f>E25+(E25*0.05)</f>
        <v>24.675</v>
      </c>
      <c r="G25" s="40">
        <f t="shared" si="1"/>
        <v>19.33409090909091</v>
      </c>
      <c r="H25" s="40">
        <f>G25/B25</f>
        <v>0.8055871212121213</v>
      </c>
      <c r="I25" s="23"/>
      <c r="J25" s="24"/>
      <c r="K25" s="25">
        <f t="shared" si="2"/>
        <v>0</v>
      </c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</row>
    <row r="26" spans="1:151" s="5" customFormat="1" ht="15.75" customHeight="1">
      <c r="A26" s="32" t="s">
        <v>45</v>
      </c>
      <c r="B26" s="33">
        <v>24</v>
      </c>
      <c r="C26" s="7">
        <v>14.75</v>
      </c>
      <c r="D26" s="34">
        <v>17.75</v>
      </c>
      <c r="E26" s="7">
        <f t="shared" si="0"/>
        <v>14.75</v>
      </c>
      <c r="F26" s="7">
        <f t="shared" si="3"/>
        <v>15.4875</v>
      </c>
      <c r="G26" s="7">
        <f t="shared" si="1"/>
        <v>12.135227272727274</v>
      </c>
      <c r="H26" s="7">
        <f t="shared" si="4"/>
        <v>0.5056344696969698</v>
      </c>
      <c r="I26" s="15"/>
      <c r="J26" s="16"/>
      <c r="K26" s="11">
        <f t="shared" si="2"/>
        <v>0</v>
      </c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</row>
    <row r="27" spans="1:151" s="54" customFormat="1" ht="15.75" customHeight="1">
      <c r="A27" s="42" t="s">
        <v>91</v>
      </c>
      <c r="B27" s="39">
        <v>24</v>
      </c>
      <c r="C27" s="40">
        <v>24.25</v>
      </c>
      <c r="D27" s="41">
        <v>29.5</v>
      </c>
      <c r="E27" s="40">
        <f t="shared" si="0"/>
        <v>24.25</v>
      </c>
      <c r="F27" s="40">
        <f t="shared" si="3"/>
        <v>25.4625</v>
      </c>
      <c r="G27" s="40">
        <f t="shared" si="1"/>
        <v>19.951136363636362</v>
      </c>
      <c r="H27" s="40">
        <f t="shared" si="4"/>
        <v>0.8312973484848484</v>
      </c>
      <c r="I27" s="23"/>
      <c r="J27" s="24"/>
      <c r="K27" s="25">
        <f t="shared" si="2"/>
        <v>0</v>
      </c>
      <c r="L27" s="6"/>
      <c r="M27" s="57"/>
      <c r="N27" s="57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</row>
    <row r="28" spans="1:14" s="6" customFormat="1" ht="15.75" customHeight="1">
      <c r="A28" s="32" t="s">
        <v>92</v>
      </c>
      <c r="B28" s="33">
        <v>24</v>
      </c>
      <c r="C28" s="7">
        <v>24.25</v>
      </c>
      <c r="D28" s="34">
        <v>29.5</v>
      </c>
      <c r="E28" s="7">
        <f t="shared" si="0"/>
        <v>24.25</v>
      </c>
      <c r="F28" s="7">
        <f t="shared" si="3"/>
        <v>25.4625</v>
      </c>
      <c r="G28" s="7">
        <f t="shared" si="1"/>
        <v>19.951136363636362</v>
      </c>
      <c r="H28" s="7">
        <f t="shared" si="4"/>
        <v>0.8312973484848484</v>
      </c>
      <c r="I28" s="15"/>
      <c r="J28" s="16"/>
      <c r="K28" s="11">
        <f t="shared" si="2"/>
        <v>0</v>
      </c>
      <c r="M28" s="57"/>
      <c r="N28" s="57"/>
    </row>
    <row r="29" spans="1:151" s="54" customFormat="1" ht="15.75" customHeight="1">
      <c r="A29" s="42" t="s">
        <v>93</v>
      </c>
      <c r="B29" s="39">
        <v>24</v>
      </c>
      <c r="C29" s="40">
        <v>47</v>
      </c>
      <c r="D29" s="41">
        <v>56.75</v>
      </c>
      <c r="E29" s="40">
        <f t="shared" si="0"/>
        <v>47</v>
      </c>
      <c r="F29" s="40">
        <f t="shared" si="3"/>
        <v>49.35</v>
      </c>
      <c r="G29" s="40">
        <f t="shared" si="1"/>
        <v>38.66818181818182</v>
      </c>
      <c r="H29" s="40">
        <f t="shared" si="4"/>
        <v>1.6111742424242426</v>
      </c>
      <c r="I29" s="23"/>
      <c r="J29" s="24"/>
      <c r="K29" s="25">
        <f t="shared" si="2"/>
        <v>0</v>
      </c>
      <c r="L29" s="6"/>
      <c r="M29" s="57"/>
      <c r="N29" s="57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</row>
    <row r="30" spans="1:14" s="6" customFormat="1" ht="15.75" customHeight="1">
      <c r="A30" s="32" t="s">
        <v>94</v>
      </c>
      <c r="B30" s="33">
        <v>24</v>
      </c>
      <c r="C30" s="7">
        <v>19.25</v>
      </c>
      <c r="D30" s="34">
        <v>23</v>
      </c>
      <c r="E30" s="7">
        <f t="shared" si="0"/>
        <v>19.25</v>
      </c>
      <c r="F30" s="7">
        <f t="shared" si="3"/>
        <v>20.2125</v>
      </c>
      <c r="G30" s="7">
        <f t="shared" si="1"/>
        <v>15.8375</v>
      </c>
      <c r="H30" s="7">
        <f t="shared" si="4"/>
        <v>0.6598958333333333</v>
      </c>
      <c r="I30" s="15"/>
      <c r="J30" s="16"/>
      <c r="K30" s="11">
        <f t="shared" si="2"/>
        <v>0</v>
      </c>
      <c r="M30" s="57"/>
      <c r="N30" s="57"/>
    </row>
    <row r="31" spans="1:151" s="54" customFormat="1" ht="15.75" customHeight="1">
      <c r="A31" s="42" t="s">
        <v>97</v>
      </c>
      <c r="B31" s="39">
        <v>8</v>
      </c>
      <c r="C31" s="40">
        <v>24.25</v>
      </c>
      <c r="D31" s="41">
        <v>29.5</v>
      </c>
      <c r="E31" s="40">
        <f t="shared" si="0"/>
        <v>24.25</v>
      </c>
      <c r="F31" s="40">
        <f t="shared" si="3"/>
        <v>25.4625</v>
      </c>
      <c r="G31" s="40">
        <f t="shared" si="1"/>
        <v>19.951136363636362</v>
      </c>
      <c r="H31" s="40">
        <f t="shared" si="4"/>
        <v>2.4938920454545452</v>
      </c>
      <c r="I31" s="23"/>
      <c r="J31" s="24"/>
      <c r="K31" s="25">
        <f t="shared" si="2"/>
        <v>0</v>
      </c>
      <c r="L31" s="6"/>
      <c r="M31" s="57"/>
      <c r="N31" s="57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</row>
    <row r="32" spans="1:151" s="5" customFormat="1" ht="15.75" customHeight="1">
      <c r="A32" s="32" t="s">
        <v>8</v>
      </c>
      <c r="B32" s="33">
        <v>12</v>
      </c>
      <c r="C32" s="7">
        <v>19.25</v>
      </c>
      <c r="D32" s="34">
        <v>23</v>
      </c>
      <c r="E32" s="7">
        <f t="shared" si="0"/>
        <v>19.25</v>
      </c>
      <c r="F32" s="7">
        <f t="shared" si="3"/>
        <v>20.2125</v>
      </c>
      <c r="G32" s="7">
        <f t="shared" si="1"/>
        <v>15.8375</v>
      </c>
      <c r="H32" s="7">
        <f t="shared" si="4"/>
        <v>1.3197916666666667</v>
      </c>
      <c r="I32" s="15"/>
      <c r="J32" s="16"/>
      <c r="K32" s="11">
        <f t="shared" si="2"/>
        <v>0</v>
      </c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</row>
    <row r="33" spans="1:151" s="54" customFormat="1" ht="15.75" customHeight="1">
      <c r="A33" s="42" t="s">
        <v>84</v>
      </c>
      <c r="B33" s="39">
        <v>48</v>
      </c>
      <c r="C33" s="40">
        <v>19.25</v>
      </c>
      <c r="D33" s="41">
        <v>23</v>
      </c>
      <c r="E33" s="40">
        <f t="shared" si="0"/>
        <v>19.25</v>
      </c>
      <c r="F33" s="40">
        <f t="shared" si="3"/>
        <v>20.2125</v>
      </c>
      <c r="G33" s="40">
        <f t="shared" si="1"/>
        <v>15.8375</v>
      </c>
      <c r="H33" s="40">
        <f t="shared" si="4"/>
        <v>0.3299479166666667</v>
      </c>
      <c r="I33" s="23"/>
      <c r="J33" s="24"/>
      <c r="K33" s="25">
        <f t="shared" si="2"/>
        <v>0</v>
      </c>
      <c r="L33" s="6"/>
      <c r="M33" s="57"/>
      <c r="N33" s="57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</row>
    <row r="34" spans="1:14" s="6" customFormat="1" ht="15.75" customHeight="1">
      <c r="A34" s="32" t="s">
        <v>96</v>
      </c>
      <c r="B34" s="33">
        <v>40</v>
      </c>
      <c r="C34" s="7">
        <v>19.25</v>
      </c>
      <c r="D34" s="34">
        <v>23</v>
      </c>
      <c r="E34" s="7">
        <f t="shared" si="0"/>
        <v>19.25</v>
      </c>
      <c r="F34" s="7">
        <f t="shared" si="3"/>
        <v>20.2125</v>
      </c>
      <c r="G34" s="7">
        <f t="shared" si="1"/>
        <v>15.8375</v>
      </c>
      <c r="H34" s="7">
        <f t="shared" si="4"/>
        <v>0.3959375</v>
      </c>
      <c r="I34" s="15"/>
      <c r="J34" s="16"/>
      <c r="K34" s="11">
        <f t="shared" si="2"/>
        <v>0</v>
      </c>
      <c r="M34" s="57"/>
      <c r="N34" s="57"/>
    </row>
    <row r="35" spans="1:151" s="54" customFormat="1" ht="15.75" customHeight="1">
      <c r="A35" s="42" t="s">
        <v>83</v>
      </c>
      <c r="B35" s="39">
        <v>40</v>
      </c>
      <c r="C35" s="40">
        <v>38.5</v>
      </c>
      <c r="D35" s="41">
        <v>46.75</v>
      </c>
      <c r="E35" s="40">
        <f t="shared" si="0"/>
        <v>38.5</v>
      </c>
      <c r="F35" s="40">
        <f t="shared" si="3"/>
        <v>40.425</v>
      </c>
      <c r="G35" s="40">
        <f t="shared" si="1"/>
        <v>31.675</v>
      </c>
      <c r="H35" s="40">
        <f t="shared" si="4"/>
        <v>0.791875</v>
      </c>
      <c r="I35" s="23"/>
      <c r="J35" s="24"/>
      <c r="K35" s="25">
        <f t="shared" si="2"/>
        <v>0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</row>
    <row r="36" spans="1:11" s="6" customFormat="1" ht="15.75" customHeight="1">
      <c r="A36" s="32" t="s">
        <v>14</v>
      </c>
      <c r="B36" s="33">
        <v>20</v>
      </c>
      <c r="C36" s="7">
        <v>11.25</v>
      </c>
      <c r="D36" s="34">
        <v>13.75</v>
      </c>
      <c r="E36" s="7">
        <f t="shared" si="0"/>
        <v>11.25</v>
      </c>
      <c r="F36" s="7">
        <f>E36+(E36*0.05)</f>
        <v>11.8125</v>
      </c>
      <c r="G36" s="7">
        <f t="shared" si="1"/>
        <v>9.255681818181818</v>
      </c>
      <c r="H36" s="7">
        <f t="shared" si="4"/>
        <v>0.4627840909090909</v>
      </c>
      <c r="I36" s="15"/>
      <c r="J36" s="16"/>
      <c r="K36" s="11">
        <f t="shared" si="2"/>
        <v>0</v>
      </c>
    </row>
    <row r="37" spans="1:151" s="54" customFormat="1" ht="15.75" customHeight="1">
      <c r="A37" s="42" t="s">
        <v>46</v>
      </c>
      <c r="B37" s="39">
        <v>40</v>
      </c>
      <c r="C37" s="41">
        <v>12.25</v>
      </c>
      <c r="D37" s="41">
        <v>14.75</v>
      </c>
      <c r="E37" s="40">
        <f t="shared" si="0"/>
        <v>12.25</v>
      </c>
      <c r="F37" s="41">
        <f>E37+(E37*0.05)</f>
        <v>12.8625</v>
      </c>
      <c r="G37" s="40">
        <f t="shared" si="1"/>
        <v>10.078409090909092</v>
      </c>
      <c r="H37" s="41">
        <f t="shared" si="4"/>
        <v>0.2519602272727273</v>
      </c>
      <c r="I37" s="23"/>
      <c r="J37" s="24"/>
      <c r="K37" s="25">
        <f t="shared" si="2"/>
        <v>0</v>
      </c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</row>
    <row r="38" spans="1:11" s="6" customFormat="1" ht="15.75" customHeight="1">
      <c r="A38" s="32" t="s">
        <v>15</v>
      </c>
      <c r="B38" s="33">
        <v>50</v>
      </c>
      <c r="C38" s="34">
        <v>9.5</v>
      </c>
      <c r="D38" s="34">
        <v>11.5</v>
      </c>
      <c r="E38" s="7">
        <f t="shared" si="0"/>
        <v>9.5</v>
      </c>
      <c r="F38" s="34">
        <f t="shared" si="3"/>
        <v>9.975</v>
      </c>
      <c r="G38" s="7">
        <f t="shared" si="1"/>
        <v>7.815909090909091</v>
      </c>
      <c r="H38" s="34">
        <f t="shared" si="4"/>
        <v>0.15631818181818183</v>
      </c>
      <c r="I38" s="15"/>
      <c r="J38" s="16"/>
      <c r="K38" s="11">
        <f t="shared" si="2"/>
        <v>0</v>
      </c>
    </row>
    <row r="39" spans="1:151" s="54" customFormat="1" ht="15.75" customHeight="1">
      <c r="A39" s="42" t="s">
        <v>88</v>
      </c>
      <c r="B39" s="39">
        <v>20</v>
      </c>
      <c r="C39" s="41">
        <v>14</v>
      </c>
      <c r="D39" s="41">
        <v>17</v>
      </c>
      <c r="E39" s="40">
        <f t="shared" si="0"/>
        <v>14</v>
      </c>
      <c r="F39" s="41">
        <f aca="true" t="shared" si="5" ref="F39:F48">E39+(E39*0.05)</f>
        <v>14.7</v>
      </c>
      <c r="G39" s="40">
        <f t="shared" si="1"/>
        <v>11.518181818181818</v>
      </c>
      <c r="H39" s="41">
        <f aca="true" t="shared" si="6" ref="H39:H48">G39/B39</f>
        <v>0.5759090909090909</v>
      </c>
      <c r="I39" s="23"/>
      <c r="J39" s="24"/>
      <c r="K39" s="25">
        <f t="shared" si="2"/>
        <v>0</v>
      </c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</row>
    <row r="40" spans="1:11" s="6" customFormat="1" ht="15.75" customHeight="1">
      <c r="A40" s="32" t="s">
        <v>99</v>
      </c>
      <c r="B40" s="33">
        <v>20</v>
      </c>
      <c r="C40" s="34">
        <v>16.5</v>
      </c>
      <c r="D40" s="34">
        <v>20</v>
      </c>
      <c r="E40" s="7">
        <f t="shared" si="0"/>
        <v>16.5</v>
      </c>
      <c r="F40" s="34">
        <f t="shared" si="5"/>
        <v>17.325</v>
      </c>
      <c r="G40" s="7">
        <f t="shared" si="1"/>
        <v>13.575</v>
      </c>
      <c r="H40" s="34">
        <f t="shared" si="6"/>
        <v>0.67875</v>
      </c>
      <c r="I40" s="15"/>
      <c r="J40" s="16"/>
      <c r="K40" s="11">
        <f t="shared" si="2"/>
        <v>0</v>
      </c>
    </row>
    <row r="41" spans="1:151" s="54" customFormat="1" ht="15.75" customHeight="1">
      <c r="A41" s="20" t="s">
        <v>87</v>
      </c>
      <c r="B41" s="21">
        <v>40</v>
      </c>
      <c r="C41" s="23">
        <v>16.5</v>
      </c>
      <c r="D41" s="22">
        <v>20</v>
      </c>
      <c r="E41" s="40">
        <f t="shared" si="0"/>
        <v>16.5</v>
      </c>
      <c r="F41" s="41">
        <f t="shared" si="5"/>
        <v>17.325</v>
      </c>
      <c r="G41" s="40">
        <f t="shared" si="1"/>
        <v>13.575</v>
      </c>
      <c r="H41" s="41">
        <f t="shared" si="6"/>
        <v>0.339375</v>
      </c>
      <c r="I41" s="23"/>
      <c r="J41" s="24"/>
      <c r="K41" s="25">
        <f t="shared" si="2"/>
        <v>0</v>
      </c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</row>
    <row r="42" spans="1:11" s="6" customFormat="1" ht="15.75" customHeight="1">
      <c r="A42" s="14" t="s">
        <v>100</v>
      </c>
      <c r="B42" s="3">
        <v>10</v>
      </c>
      <c r="C42" s="15">
        <v>11.25</v>
      </c>
      <c r="D42" s="4">
        <v>13.75</v>
      </c>
      <c r="E42" s="7">
        <f t="shared" si="0"/>
        <v>11.25</v>
      </c>
      <c r="F42" s="34">
        <f t="shared" si="5"/>
        <v>11.8125</v>
      </c>
      <c r="G42" s="7">
        <f t="shared" si="1"/>
        <v>9.255681818181818</v>
      </c>
      <c r="H42" s="34">
        <f t="shared" si="6"/>
        <v>0.9255681818181818</v>
      </c>
      <c r="I42" s="15"/>
      <c r="J42" s="16"/>
      <c r="K42" s="11">
        <f t="shared" si="2"/>
        <v>0</v>
      </c>
    </row>
    <row r="43" spans="1:151" s="54" customFormat="1" ht="15.75" customHeight="1">
      <c r="A43" s="20" t="s">
        <v>101</v>
      </c>
      <c r="B43" s="21">
        <v>10</v>
      </c>
      <c r="C43" s="23">
        <v>11.25</v>
      </c>
      <c r="D43" s="22">
        <v>13.75</v>
      </c>
      <c r="E43" s="40">
        <f t="shared" si="0"/>
        <v>11.25</v>
      </c>
      <c r="F43" s="41">
        <f t="shared" si="5"/>
        <v>11.8125</v>
      </c>
      <c r="G43" s="40">
        <f t="shared" si="1"/>
        <v>9.255681818181818</v>
      </c>
      <c r="H43" s="41">
        <f t="shared" si="6"/>
        <v>0.9255681818181818</v>
      </c>
      <c r="I43" s="23"/>
      <c r="J43" s="24"/>
      <c r="K43" s="25">
        <f t="shared" si="2"/>
        <v>0</v>
      </c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</row>
    <row r="44" spans="1:11" s="6" customFormat="1" ht="15.75" customHeight="1">
      <c r="A44" s="14" t="s">
        <v>102</v>
      </c>
      <c r="B44" s="3">
        <v>12</v>
      </c>
      <c r="C44" s="15">
        <v>12.25</v>
      </c>
      <c r="D44" s="4">
        <v>14.75</v>
      </c>
      <c r="E44" s="7">
        <f t="shared" si="0"/>
        <v>12.25</v>
      </c>
      <c r="F44" s="15">
        <f t="shared" si="5"/>
        <v>12.8625</v>
      </c>
      <c r="G44" s="7">
        <f t="shared" si="1"/>
        <v>10.078409090909092</v>
      </c>
      <c r="H44" s="15">
        <f t="shared" si="6"/>
        <v>0.8398674242424243</v>
      </c>
      <c r="I44" s="15"/>
      <c r="J44" s="16"/>
      <c r="K44" s="11">
        <f t="shared" si="2"/>
        <v>0</v>
      </c>
    </row>
    <row r="45" spans="1:151" s="54" customFormat="1" ht="15.75" customHeight="1">
      <c r="A45" s="20" t="s">
        <v>85</v>
      </c>
      <c r="B45" s="21">
        <v>12</v>
      </c>
      <c r="C45" s="23">
        <v>10.5</v>
      </c>
      <c r="D45" s="22">
        <v>12.75</v>
      </c>
      <c r="E45" s="40">
        <f t="shared" si="0"/>
        <v>10.5</v>
      </c>
      <c r="F45" s="23">
        <f t="shared" si="5"/>
        <v>11.025</v>
      </c>
      <c r="G45" s="40">
        <f t="shared" si="1"/>
        <v>8.638636363636364</v>
      </c>
      <c r="H45" s="23">
        <f t="shared" si="6"/>
        <v>0.7198863636363636</v>
      </c>
      <c r="I45" s="23"/>
      <c r="J45" s="24"/>
      <c r="K45" s="25">
        <f t="shared" si="2"/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</row>
    <row r="46" spans="1:11" s="6" customFormat="1" ht="15.75" customHeight="1">
      <c r="A46" s="14" t="s">
        <v>86</v>
      </c>
      <c r="B46" s="3">
        <v>12</v>
      </c>
      <c r="C46" s="15">
        <v>13</v>
      </c>
      <c r="D46" s="4">
        <v>15.75</v>
      </c>
      <c r="E46" s="7">
        <f t="shared" si="0"/>
        <v>13</v>
      </c>
      <c r="F46" s="15">
        <f t="shared" si="5"/>
        <v>13.65</v>
      </c>
      <c r="G46" s="7">
        <f t="shared" si="1"/>
        <v>10.695454545454547</v>
      </c>
      <c r="H46" s="15">
        <f t="shared" si="6"/>
        <v>0.891287878787879</v>
      </c>
      <c r="I46" s="15"/>
      <c r="J46" s="16"/>
      <c r="K46" s="11">
        <f t="shared" si="2"/>
        <v>0</v>
      </c>
    </row>
    <row r="47" spans="1:151" s="56" customFormat="1" ht="15.75" customHeight="1">
      <c r="A47" s="42" t="s">
        <v>81</v>
      </c>
      <c r="B47" s="39">
        <v>8</v>
      </c>
      <c r="C47" s="40">
        <v>10</v>
      </c>
      <c r="D47" s="41">
        <v>12</v>
      </c>
      <c r="E47" s="40">
        <f t="shared" si="0"/>
        <v>10</v>
      </c>
      <c r="F47" s="40">
        <f t="shared" si="5"/>
        <v>10.5</v>
      </c>
      <c r="G47" s="40">
        <f t="shared" si="1"/>
        <v>8.227272727272727</v>
      </c>
      <c r="H47" s="40">
        <f t="shared" si="6"/>
        <v>1.0284090909090908</v>
      </c>
      <c r="I47" s="23"/>
      <c r="J47" s="44"/>
      <c r="K47" s="25">
        <f t="shared" si="2"/>
        <v>0</v>
      </c>
      <c r="L47" s="58"/>
      <c r="M47" s="57"/>
      <c r="N47" s="57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  <c r="EO47" s="9"/>
      <c r="EP47" s="9"/>
      <c r="EQ47" s="9"/>
      <c r="ER47" s="9"/>
      <c r="ES47" s="9"/>
      <c r="ET47" s="9"/>
      <c r="EU47" s="9"/>
    </row>
    <row r="48" spans="1:11" s="6" customFormat="1" ht="15.75" customHeight="1" thickBot="1">
      <c r="A48" s="14" t="s">
        <v>104</v>
      </c>
      <c r="B48" s="3">
        <v>10</v>
      </c>
      <c r="C48" s="15">
        <v>8.75</v>
      </c>
      <c r="D48" s="4">
        <v>10.5</v>
      </c>
      <c r="E48" s="7">
        <f t="shared" si="0"/>
        <v>8.75</v>
      </c>
      <c r="F48" s="7">
        <f t="shared" si="5"/>
        <v>9.1875</v>
      </c>
      <c r="G48" s="7">
        <f t="shared" si="1"/>
        <v>7.198863636363637</v>
      </c>
      <c r="H48" s="7">
        <f t="shared" si="6"/>
        <v>0.7198863636363637</v>
      </c>
      <c r="I48" s="15"/>
      <c r="J48" s="16"/>
      <c r="K48" s="11">
        <f t="shared" si="2"/>
        <v>0</v>
      </c>
    </row>
    <row r="49" spans="1:151" ht="35.25" customHeight="1" thickBot="1">
      <c r="A49" s="31" t="s">
        <v>16</v>
      </c>
      <c r="B49" s="28"/>
      <c r="C49" s="27"/>
      <c r="D49" s="28"/>
      <c r="E49" s="26"/>
      <c r="F49" s="26"/>
      <c r="G49" s="26"/>
      <c r="H49" s="26"/>
      <c r="I49" s="37" t="s">
        <v>17</v>
      </c>
      <c r="J49" s="29"/>
      <c r="K49" s="30"/>
      <c r="L49" s="61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</row>
    <row r="50" spans="1:151" s="54" customFormat="1" ht="15.75" customHeight="1">
      <c r="A50" s="42" t="s">
        <v>21</v>
      </c>
      <c r="B50" s="39">
        <v>12</v>
      </c>
      <c r="C50" s="40">
        <v>8</v>
      </c>
      <c r="D50" s="41">
        <v>9.75</v>
      </c>
      <c r="E50" s="40">
        <f aca="true" t="shared" si="7" ref="E50:E67">IF($J$2="AUS",C50,D50)</f>
        <v>8</v>
      </c>
      <c r="F50" s="40">
        <f aca="true" t="shared" si="8" ref="F50:F65">E50+(E50*0.05)</f>
        <v>8.4</v>
      </c>
      <c r="G50" s="40">
        <f aca="true" t="shared" si="9" ref="G50:G67">IF($I$3="Bronze",IF($J$2="AUS",(E50-((E50/1.1)*0.2))+(E50*0.05),(E50-((E50/1.15)*0.2))+(E50*0.05)),IF($J$2="AUS",(E50-((E50/1.1)*0.25))+(E50*0.05),(E50-((E50/1.15)*0.25))+(E50*0.05)))</f>
        <v>6.581818181818182</v>
      </c>
      <c r="H50" s="40">
        <f aca="true" t="shared" si="10" ref="H50:H61">G50/B50</f>
        <v>0.5484848484848485</v>
      </c>
      <c r="I50" s="43">
        <f>H50/100</f>
        <v>0.005484848484848485</v>
      </c>
      <c r="J50" s="24"/>
      <c r="K50" s="25">
        <f t="shared" si="2"/>
        <v>0</v>
      </c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  <c r="BW50" s="6"/>
      <c r="BX50" s="6"/>
      <c r="BY50" s="6"/>
      <c r="BZ50" s="6"/>
      <c r="CA50" s="6"/>
      <c r="CB50" s="6"/>
      <c r="CC50" s="6"/>
      <c r="CD50" s="6"/>
      <c r="CE50" s="6"/>
      <c r="CF50" s="6"/>
      <c r="CG50" s="6"/>
      <c r="CH50" s="6"/>
      <c r="CI50" s="6"/>
      <c r="CJ50" s="6"/>
      <c r="CK50" s="6"/>
      <c r="CL50" s="6"/>
      <c r="CM50" s="6"/>
      <c r="CN50" s="6"/>
      <c r="CO50" s="6"/>
      <c r="CP50" s="6"/>
      <c r="CQ50" s="6"/>
      <c r="CR50" s="6"/>
      <c r="CS50" s="6"/>
      <c r="CT50" s="6"/>
      <c r="CU50" s="6"/>
      <c r="CV50" s="6"/>
      <c r="CW50" s="6"/>
      <c r="CX50" s="6"/>
      <c r="CY50" s="6"/>
      <c r="CZ50" s="6"/>
      <c r="DA50" s="6"/>
      <c r="DB50" s="6"/>
      <c r="DC50" s="6"/>
      <c r="DD50" s="6"/>
      <c r="DE50" s="6"/>
      <c r="DF50" s="6"/>
      <c r="DG50" s="6"/>
      <c r="DH50" s="6"/>
      <c r="DI50" s="6"/>
      <c r="DJ50" s="6"/>
      <c r="DK50" s="6"/>
      <c r="DL50" s="6"/>
      <c r="DM50" s="6"/>
      <c r="DN50" s="6"/>
      <c r="DO50" s="6"/>
      <c r="DP50" s="6"/>
      <c r="DQ50" s="6"/>
      <c r="DR50" s="6"/>
      <c r="DS50" s="6"/>
      <c r="DT50" s="6"/>
      <c r="DU50" s="6"/>
      <c r="DV50" s="6"/>
      <c r="DW50" s="6"/>
      <c r="DX50" s="6"/>
      <c r="DY50" s="6"/>
      <c r="DZ50" s="6"/>
      <c r="EA50" s="6"/>
      <c r="EB50" s="6"/>
      <c r="EC50" s="6"/>
      <c r="ED50" s="6"/>
      <c r="EE50" s="6"/>
      <c r="EF50" s="6"/>
      <c r="EG50" s="6"/>
      <c r="EH50" s="6"/>
      <c r="EI50" s="6"/>
      <c r="EJ50" s="6"/>
      <c r="EK50" s="6"/>
      <c r="EL50" s="6"/>
      <c r="EM50" s="6"/>
      <c r="EN50" s="6"/>
      <c r="EO50" s="6"/>
      <c r="EP50" s="6"/>
      <c r="EQ50" s="6"/>
      <c r="ER50" s="6"/>
      <c r="ES50" s="6"/>
      <c r="ET50" s="6"/>
      <c r="EU50" s="6"/>
    </row>
    <row r="51" spans="1:11" s="6" customFormat="1" ht="15.75" customHeight="1">
      <c r="A51" s="32" t="s">
        <v>103</v>
      </c>
      <c r="B51" s="33">
        <v>12</v>
      </c>
      <c r="C51" s="7">
        <v>10</v>
      </c>
      <c r="D51" s="34">
        <v>12</v>
      </c>
      <c r="E51" s="7">
        <f t="shared" si="7"/>
        <v>10</v>
      </c>
      <c r="F51" s="7">
        <f>E51+(E51*0.05)</f>
        <v>10.5</v>
      </c>
      <c r="G51" s="7">
        <f t="shared" si="9"/>
        <v>8.227272727272727</v>
      </c>
      <c r="H51" s="7">
        <f>G51/B51</f>
        <v>0.6856060606060606</v>
      </c>
      <c r="I51" s="35">
        <f>H51/100</f>
        <v>0.006856060606060605</v>
      </c>
      <c r="J51" s="16"/>
      <c r="K51" s="11">
        <f t="shared" si="2"/>
        <v>0</v>
      </c>
    </row>
    <row r="52" spans="1:151" s="54" customFormat="1" ht="15.75" customHeight="1">
      <c r="A52" s="42" t="s">
        <v>20</v>
      </c>
      <c r="B52" s="39">
        <v>24.7</v>
      </c>
      <c r="C52" s="40">
        <v>9</v>
      </c>
      <c r="D52" s="41">
        <v>11</v>
      </c>
      <c r="E52" s="40">
        <f t="shared" si="7"/>
        <v>9</v>
      </c>
      <c r="F52" s="40">
        <f>E52+(E52*0.05)</f>
        <v>9.45</v>
      </c>
      <c r="G52" s="40">
        <f t="shared" si="9"/>
        <v>7.404545454545455</v>
      </c>
      <c r="H52" s="40">
        <f>G52/B52</f>
        <v>0.2997791682002209</v>
      </c>
      <c r="I52" s="43">
        <f>H52/100</f>
        <v>0.0029977916820022087</v>
      </c>
      <c r="J52" s="24"/>
      <c r="K52" s="25">
        <f t="shared" si="2"/>
        <v>0</v>
      </c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6"/>
      <c r="EH52" s="6"/>
      <c r="EI52" s="6"/>
      <c r="EJ52" s="6"/>
      <c r="EK52" s="6"/>
      <c r="EL52" s="6"/>
      <c r="EM52" s="6"/>
      <c r="EN52" s="6"/>
      <c r="EO52" s="6"/>
      <c r="EP52" s="6"/>
      <c r="EQ52" s="6"/>
      <c r="ER52" s="6"/>
      <c r="ES52" s="6"/>
      <c r="ET52" s="6"/>
      <c r="EU52" s="6"/>
    </row>
    <row r="53" spans="1:14" s="6" customFormat="1" ht="15.75" customHeight="1">
      <c r="A53" s="32" t="s">
        <v>47</v>
      </c>
      <c r="B53" s="33">
        <v>300</v>
      </c>
      <c r="C53" s="7">
        <v>8</v>
      </c>
      <c r="D53" s="34">
        <v>10</v>
      </c>
      <c r="E53" s="7">
        <f t="shared" si="7"/>
        <v>8</v>
      </c>
      <c r="F53" s="7">
        <f t="shared" si="8"/>
        <v>8.4</v>
      </c>
      <c r="G53" s="7">
        <f t="shared" si="9"/>
        <v>6.581818181818182</v>
      </c>
      <c r="H53" s="7">
        <f t="shared" si="10"/>
        <v>0.02193939393939394</v>
      </c>
      <c r="I53" s="35"/>
      <c r="J53" s="16"/>
      <c r="K53" s="11">
        <f t="shared" si="2"/>
        <v>0</v>
      </c>
      <c r="M53" s="57"/>
      <c r="N53" s="57"/>
    </row>
    <row r="54" spans="1:151" s="54" customFormat="1" ht="15.75" customHeight="1">
      <c r="A54" s="42" t="s">
        <v>19</v>
      </c>
      <c r="B54" s="39">
        <v>300</v>
      </c>
      <c r="C54" s="40">
        <v>6</v>
      </c>
      <c r="D54" s="41">
        <v>7.25</v>
      </c>
      <c r="E54" s="40">
        <f t="shared" si="7"/>
        <v>6</v>
      </c>
      <c r="F54" s="40">
        <f t="shared" si="8"/>
        <v>6.3</v>
      </c>
      <c r="G54" s="40">
        <f t="shared" si="9"/>
        <v>4.9363636363636365</v>
      </c>
      <c r="H54" s="40">
        <f t="shared" si="10"/>
        <v>0.016454545454545454</v>
      </c>
      <c r="I54" s="43"/>
      <c r="J54" s="24"/>
      <c r="K54" s="25">
        <f t="shared" si="2"/>
        <v>0</v>
      </c>
      <c r="L54" s="6"/>
      <c r="M54" s="57"/>
      <c r="N54" s="57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6"/>
      <c r="DC54" s="6"/>
      <c r="DD54" s="6"/>
      <c r="DE54" s="6"/>
      <c r="DF54" s="6"/>
      <c r="DG54" s="6"/>
      <c r="DH54" s="6"/>
      <c r="DI54" s="6"/>
      <c r="DJ54" s="6"/>
      <c r="DK54" s="6"/>
      <c r="DL54" s="6"/>
      <c r="DM54" s="6"/>
      <c r="DN54" s="6"/>
      <c r="DO54" s="6"/>
      <c r="DP54" s="6"/>
      <c r="DQ54" s="6"/>
      <c r="DR54" s="6"/>
      <c r="DS54" s="6"/>
      <c r="DT54" s="6"/>
      <c r="DU54" s="6"/>
      <c r="DV54" s="6"/>
      <c r="DW54" s="6"/>
      <c r="DX54" s="6"/>
      <c r="DY54" s="6"/>
      <c r="DZ54" s="6"/>
      <c r="EA54" s="6"/>
      <c r="EB54" s="6"/>
      <c r="EC54" s="6"/>
      <c r="ED54" s="6"/>
      <c r="EE54" s="6"/>
      <c r="EF54" s="6"/>
      <c r="EG54" s="6"/>
      <c r="EH54" s="6"/>
      <c r="EI54" s="6"/>
      <c r="EJ54" s="6"/>
      <c r="EK54" s="6"/>
      <c r="EL54" s="6"/>
      <c r="EM54" s="6"/>
      <c r="EN54" s="6"/>
      <c r="EO54" s="6"/>
      <c r="EP54" s="6"/>
      <c r="EQ54" s="6"/>
      <c r="ER54" s="6"/>
      <c r="ES54" s="6"/>
      <c r="ET54" s="6"/>
      <c r="EU54" s="6"/>
    </row>
    <row r="55" spans="1:11" s="6" customFormat="1" ht="15.75" customHeight="1">
      <c r="A55" s="32" t="s">
        <v>48</v>
      </c>
      <c r="B55" s="33">
        <v>720</v>
      </c>
      <c r="C55" s="7">
        <v>6</v>
      </c>
      <c r="D55" s="34">
        <v>7.25</v>
      </c>
      <c r="E55" s="7">
        <f t="shared" si="7"/>
        <v>6</v>
      </c>
      <c r="F55" s="7">
        <f t="shared" si="8"/>
        <v>6.3</v>
      </c>
      <c r="G55" s="7">
        <f t="shared" si="9"/>
        <v>4.9363636363636365</v>
      </c>
      <c r="H55" s="7">
        <f t="shared" si="10"/>
        <v>0.006856060606060606</v>
      </c>
      <c r="I55" s="35"/>
      <c r="J55" s="16"/>
      <c r="K55" s="11">
        <f t="shared" si="2"/>
        <v>0</v>
      </c>
    </row>
    <row r="56" spans="1:151" s="54" customFormat="1" ht="15.75" customHeight="1">
      <c r="A56" s="42" t="s">
        <v>18</v>
      </c>
      <c r="B56" s="39">
        <v>9.1</v>
      </c>
      <c r="C56" s="40">
        <v>14</v>
      </c>
      <c r="D56" s="41">
        <v>17</v>
      </c>
      <c r="E56" s="40">
        <f t="shared" si="7"/>
        <v>14</v>
      </c>
      <c r="F56" s="40">
        <f t="shared" si="8"/>
        <v>14.7</v>
      </c>
      <c r="G56" s="40">
        <f t="shared" si="9"/>
        <v>11.518181818181818</v>
      </c>
      <c r="H56" s="40">
        <f t="shared" si="10"/>
        <v>1.2657342657342656</v>
      </c>
      <c r="I56" s="43">
        <f>H56/100</f>
        <v>0.012657342657342656</v>
      </c>
      <c r="J56" s="24"/>
      <c r="K56" s="25">
        <f t="shared" si="2"/>
        <v>0</v>
      </c>
      <c r="L56" s="6"/>
      <c r="M56" s="57"/>
      <c r="N56" s="57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</row>
    <row r="57" spans="1:11" s="6" customFormat="1" ht="15.75" customHeight="1">
      <c r="A57" s="32" t="s">
        <v>49</v>
      </c>
      <c r="B57" s="33">
        <v>12</v>
      </c>
      <c r="C57" s="7">
        <v>17</v>
      </c>
      <c r="D57" s="34">
        <v>20</v>
      </c>
      <c r="E57" s="7">
        <f t="shared" si="7"/>
        <v>17</v>
      </c>
      <c r="F57" s="7">
        <f t="shared" si="8"/>
        <v>17.85</v>
      </c>
      <c r="G57" s="7">
        <f t="shared" si="9"/>
        <v>13.986363636363636</v>
      </c>
      <c r="H57" s="7">
        <f t="shared" si="10"/>
        <v>1.165530303030303</v>
      </c>
      <c r="I57" s="35"/>
      <c r="J57" s="16"/>
      <c r="K57" s="11">
        <f t="shared" si="2"/>
        <v>0</v>
      </c>
    </row>
    <row r="58" spans="1:151" s="54" customFormat="1" ht="15.75" customHeight="1">
      <c r="A58" s="42" t="s">
        <v>50</v>
      </c>
      <c r="B58" s="39">
        <v>10</v>
      </c>
      <c r="C58" s="40">
        <v>9.5</v>
      </c>
      <c r="D58" s="41">
        <v>11.5</v>
      </c>
      <c r="E58" s="40">
        <f t="shared" si="7"/>
        <v>9.5</v>
      </c>
      <c r="F58" s="40">
        <f t="shared" si="8"/>
        <v>9.975</v>
      </c>
      <c r="G58" s="40">
        <f t="shared" si="9"/>
        <v>7.815909090909091</v>
      </c>
      <c r="H58" s="40">
        <f t="shared" si="10"/>
        <v>0.7815909090909091</v>
      </c>
      <c r="I58" s="43"/>
      <c r="J58" s="24"/>
      <c r="K58" s="25">
        <f t="shared" si="2"/>
        <v>0</v>
      </c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</row>
    <row r="59" spans="1:11" s="6" customFormat="1" ht="15.75" customHeight="1">
      <c r="A59" s="32" t="s">
        <v>51</v>
      </c>
      <c r="B59" s="33">
        <v>25</v>
      </c>
      <c r="C59" s="7">
        <v>8.75</v>
      </c>
      <c r="D59" s="34">
        <v>10.5</v>
      </c>
      <c r="E59" s="7">
        <f t="shared" si="7"/>
        <v>8.75</v>
      </c>
      <c r="F59" s="7">
        <f t="shared" si="8"/>
        <v>9.1875</v>
      </c>
      <c r="G59" s="7">
        <f t="shared" si="9"/>
        <v>7.198863636363637</v>
      </c>
      <c r="H59" s="7">
        <f t="shared" si="10"/>
        <v>0.28795454545454546</v>
      </c>
      <c r="I59" s="35"/>
      <c r="J59" s="16"/>
      <c r="K59" s="11">
        <f t="shared" si="2"/>
        <v>0</v>
      </c>
    </row>
    <row r="60" spans="1:151" s="54" customFormat="1" ht="15.75" customHeight="1">
      <c r="A60" s="42" t="s">
        <v>52</v>
      </c>
      <c r="B60" s="39">
        <v>50</v>
      </c>
      <c r="C60" s="40">
        <v>6</v>
      </c>
      <c r="D60" s="41">
        <v>7.25</v>
      </c>
      <c r="E60" s="40">
        <f t="shared" si="7"/>
        <v>6</v>
      </c>
      <c r="F60" s="40">
        <f t="shared" si="8"/>
        <v>6.3</v>
      </c>
      <c r="G60" s="40">
        <f t="shared" si="9"/>
        <v>4.9363636363636365</v>
      </c>
      <c r="H60" s="40">
        <f t="shared" si="10"/>
        <v>0.09872727272727273</v>
      </c>
      <c r="I60" s="43"/>
      <c r="J60" s="24"/>
      <c r="K60" s="25">
        <f aca="true" t="shared" si="11" ref="K60:K67">IF(I60&gt;0,J60*I60,J60*H60)</f>
        <v>0</v>
      </c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6"/>
      <c r="DG60" s="6"/>
      <c r="DH60" s="6"/>
      <c r="DI60" s="6"/>
      <c r="DJ60" s="6"/>
      <c r="DK60" s="6"/>
      <c r="DL60" s="6"/>
      <c r="DM60" s="6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6"/>
      <c r="EH60" s="6"/>
      <c r="EI60" s="6"/>
      <c r="EJ60" s="6"/>
      <c r="EK60" s="6"/>
      <c r="EL60" s="6"/>
      <c r="EM60" s="6"/>
      <c r="EN60" s="6"/>
      <c r="EO60" s="6"/>
      <c r="EP60" s="6"/>
      <c r="EQ60" s="6"/>
      <c r="ER60" s="6"/>
      <c r="ES60" s="6"/>
      <c r="ET60" s="6"/>
      <c r="EU60" s="6"/>
    </row>
    <row r="61" spans="1:11" s="6" customFormat="1" ht="15.75" customHeight="1">
      <c r="A61" s="32" t="s">
        <v>53</v>
      </c>
      <c r="B61" s="33">
        <v>50</v>
      </c>
      <c r="C61" s="7">
        <v>9.5</v>
      </c>
      <c r="D61" s="34">
        <v>11.5</v>
      </c>
      <c r="E61" s="7">
        <f t="shared" si="7"/>
        <v>9.5</v>
      </c>
      <c r="F61" s="7">
        <f t="shared" si="8"/>
        <v>9.975</v>
      </c>
      <c r="G61" s="7">
        <f t="shared" si="9"/>
        <v>7.815909090909091</v>
      </c>
      <c r="H61" s="7">
        <f t="shared" si="10"/>
        <v>0.15631818181818183</v>
      </c>
      <c r="I61" s="35"/>
      <c r="J61" s="16"/>
      <c r="K61" s="11">
        <f t="shared" si="11"/>
        <v>0</v>
      </c>
    </row>
    <row r="62" spans="1:151" s="54" customFormat="1" ht="15.75" customHeight="1">
      <c r="A62" s="42" t="s">
        <v>22</v>
      </c>
      <c r="B62" s="39">
        <v>16</v>
      </c>
      <c r="C62" s="40">
        <v>13.25</v>
      </c>
      <c r="D62" s="41">
        <v>16.25</v>
      </c>
      <c r="E62" s="40">
        <f t="shared" si="7"/>
        <v>13.25</v>
      </c>
      <c r="F62" s="40">
        <f t="shared" si="8"/>
        <v>13.9125</v>
      </c>
      <c r="G62" s="40">
        <f t="shared" si="9"/>
        <v>10.901136363636363</v>
      </c>
      <c r="H62" s="40">
        <f aca="true" t="shared" si="12" ref="H62:H67">G62/B62</f>
        <v>0.6813210227272727</v>
      </c>
      <c r="I62" s="43"/>
      <c r="J62" s="24"/>
      <c r="K62" s="25">
        <f t="shared" si="11"/>
        <v>0</v>
      </c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  <c r="BU62" s="6"/>
      <c r="BV62" s="6"/>
      <c r="BW62" s="6"/>
      <c r="BX62" s="6"/>
      <c r="BY62" s="6"/>
      <c r="BZ62" s="6"/>
      <c r="CA62" s="6"/>
      <c r="CB62" s="6"/>
      <c r="CC62" s="6"/>
      <c r="CD62" s="6"/>
      <c r="CE62" s="6"/>
      <c r="CF62" s="6"/>
      <c r="CG62" s="6"/>
      <c r="CH62" s="6"/>
      <c r="CI62" s="6"/>
      <c r="CJ62" s="6"/>
      <c r="CK62" s="6"/>
      <c r="CL62" s="6"/>
      <c r="CM62" s="6"/>
      <c r="CN62" s="6"/>
      <c r="CO62" s="6"/>
      <c r="CP62" s="6"/>
      <c r="CQ62" s="6"/>
      <c r="CR62" s="6"/>
      <c r="CS62" s="6"/>
      <c r="CT62" s="6"/>
      <c r="CU62" s="6"/>
      <c r="CV62" s="6"/>
      <c r="CW62" s="6"/>
      <c r="CX62" s="6"/>
      <c r="CY62" s="6"/>
      <c r="CZ62" s="6"/>
      <c r="DA62" s="6"/>
      <c r="DB62" s="6"/>
      <c r="DC62" s="6"/>
      <c r="DD62" s="6"/>
      <c r="DE62" s="6"/>
      <c r="DF62" s="6"/>
      <c r="DG62" s="6"/>
      <c r="DH62" s="6"/>
      <c r="DI62" s="6"/>
      <c r="DJ62" s="6"/>
      <c r="DK62" s="6"/>
      <c r="DL62" s="6"/>
      <c r="DM62" s="6"/>
      <c r="DN62" s="6"/>
      <c r="DO62" s="6"/>
      <c r="DP62" s="6"/>
      <c r="DQ62" s="6"/>
      <c r="DR62" s="6"/>
      <c r="DS62" s="6"/>
      <c r="DT62" s="6"/>
      <c r="DU62" s="6"/>
      <c r="DV62" s="6"/>
      <c r="DW62" s="6"/>
      <c r="DX62" s="6"/>
      <c r="DY62" s="6"/>
      <c r="DZ62" s="6"/>
      <c r="EA62" s="6"/>
      <c r="EB62" s="6"/>
      <c r="EC62" s="6"/>
      <c r="ED62" s="6"/>
      <c r="EE62" s="6"/>
      <c r="EF62" s="6"/>
      <c r="EG62" s="6"/>
      <c r="EH62" s="6"/>
      <c r="EI62" s="6"/>
      <c r="EJ62" s="6"/>
      <c r="EK62" s="6"/>
      <c r="EL62" s="6"/>
      <c r="EM62" s="6"/>
      <c r="EN62" s="6"/>
      <c r="EO62" s="6"/>
      <c r="EP62" s="6"/>
      <c r="EQ62" s="6"/>
      <c r="ER62" s="6"/>
      <c r="ES62" s="6"/>
      <c r="ET62" s="6"/>
      <c r="EU62" s="6"/>
    </row>
    <row r="63" spans="1:11" s="6" customFormat="1" ht="15.75" customHeight="1">
      <c r="A63" s="32" t="s">
        <v>79</v>
      </c>
      <c r="B63" s="33">
        <v>10</v>
      </c>
      <c r="C63" s="7">
        <v>12.25</v>
      </c>
      <c r="D63" s="34">
        <v>14.75</v>
      </c>
      <c r="E63" s="7">
        <f t="shared" si="7"/>
        <v>12.25</v>
      </c>
      <c r="F63" s="7">
        <f t="shared" si="8"/>
        <v>12.8625</v>
      </c>
      <c r="G63" s="7">
        <f t="shared" si="9"/>
        <v>10.078409090909092</v>
      </c>
      <c r="H63" s="7">
        <f t="shared" si="12"/>
        <v>1.0078409090909093</v>
      </c>
      <c r="I63" s="35"/>
      <c r="J63" s="16"/>
      <c r="K63" s="11">
        <f t="shared" si="11"/>
        <v>0</v>
      </c>
    </row>
    <row r="64" spans="1:151" s="54" customFormat="1" ht="15.75" customHeight="1">
      <c r="A64" s="42" t="s">
        <v>23</v>
      </c>
      <c r="B64" s="39">
        <v>4</v>
      </c>
      <c r="C64" s="40">
        <v>10</v>
      </c>
      <c r="D64" s="41">
        <v>12</v>
      </c>
      <c r="E64" s="40">
        <f t="shared" si="7"/>
        <v>10</v>
      </c>
      <c r="F64" s="40">
        <f t="shared" si="8"/>
        <v>10.5</v>
      </c>
      <c r="G64" s="40">
        <f t="shared" si="9"/>
        <v>8.227272727272727</v>
      </c>
      <c r="H64" s="40">
        <f t="shared" si="12"/>
        <v>2.0568181818181817</v>
      </c>
      <c r="I64" s="43"/>
      <c r="J64" s="24"/>
      <c r="K64" s="25">
        <f t="shared" si="11"/>
        <v>0</v>
      </c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"/>
      <c r="DL64" s="6"/>
      <c r="DM64" s="6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6"/>
      <c r="EH64" s="6"/>
      <c r="EI64" s="6"/>
      <c r="EJ64" s="6"/>
      <c r="EK64" s="6"/>
      <c r="EL64" s="6"/>
      <c r="EM64" s="6"/>
      <c r="EN64" s="6"/>
      <c r="EO64" s="6"/>
      <c r="EP64" s="6"/>
      <c r="EQ64" s="6"/>
      <c r="ER64" s="6"/>
      <c r="ES64" s="6"/>
      <c r="ET64" s="6"/>
      <c r="EU64" s="6"/>
    </row>
    <row r="65" spans="1:11" s="6" customFormat="1" ht="15.75" customHeight="1">
      <c r="A65" s="32" t="s">
        <v>24</v>
      </c>
      <c r="B65" s="33">
        <v>4</v>
      </c>
      <c r="C65" s="7">
        <v>9</v>
      </c>
      <c r="D65" s="34">
        <v>11</v>
      </c>
      <c r="E65" s="7">
        <f t="shared" si="7"/>
        <v>9</v>
      </c>
      <c r="F65" s="7">
        <f t="shared" si="8"/>
        <v>9.45</v>
      </c>
      <c r="G65" s="7">
        <f t="shared" si="9"/>
        <v>7.404545454545455</v>
      </c>
      <c r="H65" s="7">
        <f t="shared" si="12"/>
        <v>1.8511363636363638</v>
      </c>
      <c r="I65" s="35"/>
      <c r="J65" s="16"/>
      <c r="K65" s="11">
        <f t="shared" si="11"/>
        <v>0</v>
      </c>
    </row>
    <row r="66" spans="1:151" s="54" customFormat="1" ht="15.75" customHeight="1">
      <c r="A66" s="42" t="s">
        <v>25</v>
      </c>
      <c r="B66" s="39">
        <v>4</v>
      </c>
      <c r="C66" s="40">
        <v>12</v>
      </c>
      <c r="D66" s="41">
        <v>14.5</v>
      </c>
      <c r="E66" s="40">
        <f t="shared" si="7"/>
        <v>12</v>
      </c>
      <c r="F66" s="40">
        <f>E66+(E66*0.05)</f>
        <v>12.6</v>
      </c>
      <c r="G66" s="40">
        <f t="shared" si="9"/>
        <v>9.872727272727273</v>
      </c>
      <c r="H66" s="40">
        <f t="shared" si="12"/>
        <v>2.4681818181818183</v>
      </c>
      <c r="I66" s="43"/>
      <c r="J66" s="24"/>
      <c r="K66" s="25">
        <f t="shared" si="11"/>
        <v>0</v>
      </c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  <c r="BW66" s="6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</row>
    <row r="67" spans="1:11" s="6" customFormat="1" ht="15.75" customHeight="1" thickBot="1">
      <c r="A67" s="32" t="s">
        <v>105</v>
      </c>
      <c r="B67" s="33">
        <v>12</v>
      </c>
      <c r="C67" s="7">
        <v>14</v>
      </c>
      <c r="D67" s="34">
        <v>16.75</v>
      </c>
      <c r="E67" s="7">
        <f t="shared" si="7"/>
        <v>14</v>
      </c>
      <c r="F67" s="7">
        <f>E67+(E67*0.05)</f>
        <v>14.7</v>
      </c>
      <c r="G67" s="7">
        <f t="shared" si="9"/>
        <v>11.518181818181818</v>
      </c>
      <c r="H67" s="7">
        <f t="shared" si="12"/>
        <v>0.9598484848484848</v>
      </c>
      <c r="I67" s="35"/>
      <c r="J67" s="16"/>
      <c r="K67" s="11">
        <f t="shared" si="11"/>
        <v>0</v>
      </c>
    </row>
    <row r="68" spans="1:151" s="66" customFormat="1" ht="35.25" customHeight="1" thickBot="1">
      <c r="A68" s="31" t="s">
        <v>26</v>
      </c>
      <c r="B68" s="62"/>
      <c r="C68" s="36"/>
      <c r="D68" s="62"/>
      <c r="E68" s="37"/>
      <c r="F68" s="37"/>
      <c r="G68" s="37"/>
      <c r="H68" s="37"/>
      <c r="I68" s="37" t="s">
        <v>17</v>
      </c>
      <c r="J68" s="63"/>
      <c r="K68" s="38"/>
      <c r="L68" s="64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5"/>
      <c r="AB68" s="65"/>
      <c r="AC68" s="65"/>
      <c r="AD68" s="65"/>
      <c r="AE68" s="65"/>
      <c r="AF68" s="65"/>
      <c r="AG68" s="65"/>
      <c r="AH68" s="65"/>
      <c r="AI68" s="65"/>
      <c r="AJ68" s="65"/>
      <c r="AK68" s="65"/>
      <c r="AL68" s="65"/>
      <c r="AM68" s="65"/>
      <c r="AN68" s="65"/>
      <c r="AO68" s="65"/>
      <c r="AP68" s="65"/>
      <c r="AQ68" s="65"/>
      <c r="AR68" s="65"/>
      <c r="AS68" s="65"/>
      <c r="AT68" s="65"/>
      <c r="AU68" s="65"/>
      <c r="AV68" s="65"/>
      <c r="AW68" s="65"/>
      <c r="AX68" s="65"/>
      <c r="AY68" s="65"/>
      <c r="AZ68" s="65"/>
      <c r="BA68" s="65"/>
      <c r="BB68" s="65"/>
      <c r="BC68" s="65"/>
      <c r="BD68" s="65"/>
      <c r="BE68" s="65"/>
      <c r="BF68" s="65"/>
      <c r="BG68" s="65"/>
      <c r="BH68" s="65"/>
      <c r="BI68" s="65"/>
      <c r="BJ68" s="65"/>
      <c r="BK68" s="65"/>
      <c r="BL68" s="65"/>
      <c r="BM68" s="65"/>
      <c r="BN68" s="65"/>
      <c r="BO68" s="65"/>
      <c r="BP68" s="65"/>
      <c r="BQ68" s="65"/>
      <c r="BR68" s="65"/>
      <c r="BS68" s="65"/>
      <c r="BT68" s="65"/>
      <c r="BU68" s="65"/>
      <c r="BV68" s="65"/>
      <c r="BW68" s="65"/>
      <c r="BX68" s="65"/>
      <c r="BY68" s="65"/>
      <c r="BZ68" s="65"/>
      <c r="CA68" s="65"/>
      <c r="CB68" s="65"/>
      <c r="CC68" s="65"/>
      <c r="CD68" s="65"/>
      <c r="CE68" s="65"/>
      <c r="CF68" s="65"/>
      <c r="CG68" s="65"/>
      <c r="CH68" s="65"/>
      <c r="CI68" s="65"/>
      <c r="CJ68" s="65"/>
      <c r="CK68" s="65"/>
      <c r="CL68" s="65"/>
      <c r="CM68" s="65"/>
      <c r="CN68" s="65"/>
      <c r="CO68" s="65"/>
      <c r="CP68" s="65"/>
      <c r="CQ68" s="65"/>
      <c r="CR68" s="65"/>
      <c r="CS68" s="65"/>
      <c r="CT68" s="65"/>
      <c r="CU68" s="65"/>
      <c r="CV68" s="65"/>
      <c r="CW68" s="65"/>
      <c r="CX68" s="65"/>
      <c r="CY68" s="65"/>
      <c r="CZ68" s="65"/>
      <c r="DA68" s="65"/>
      <c r="DB68" s="65"/>
      <c r="DC68" s="65"/>
      <c r="DD68" s="65"/>
      <c r="DE68" s="65"/>
      <c r="DF68" s="65"/>
      <c r="DG68" s="65"/>
      <c r="DH68" s="65"/>
      <c r="DI68" s="65"/>
      <c r="DJ68" s="65"/>
      <c r="DK68" s="65"/>
      <c r="DL68" s="65"/>
      <c r="DM68" s="65"/>
      <c r="DN68" s="65"/>
      <c r="DO68" s="65"/>
      <c r="DP68" s="65"/>
      <c r="DQ68" s="65"/>
      <c r="DR68" s="65"/>
      <c r="DS68" s="65"/>
      <c r="DT68" s="65"/>
      <c r="DU68" s="65"/>
      <c r="DV68" s="65"/>
      <c r="DW68" s="65"/>
      <c r="DX68" s="65"/>
      <c r="DY68" s="65"/>
      <c r="DZ68" s="65"/>
      <c r="EA68" s="65"/>
      <c r="EB68" s="65"/>
      <c r="EC68" s="65"/>
      <c r="ED68" s="65"/>
      <c r="EE68" s="65"/>
      <c r="EF68" s="65"/>
      <c r="EG68" s="65"/>
      <c r="EH68" s="65"/>
      <c r="EI68" s="65"/>
      <c r="EJ68" s="65"/>
      <c r="EK68" s="65"/>
      <c r="EL68" s="65"/>
      <c r="EM68" s="65"/>
      <c r="EN68" s="65"/>
      <c r="EO68" s="65"/>
      <c r="EP68" s="65"/>
      <c r="EQ68" s="65"/>
      <c r="ER68" s="65"/>
      <c r="ES68" s="65"/>
      <c r="ET68" s="65"/>
      <c r="EU68" s="65"/>
    </row>
    <row r="69" spans="1:151" s="53" customFormat="1" ht="15.75" customHeight="1">
      <c r="A69" s="32" t="s">
        <v>106</v>
      </c>
      <c r="B69" s="33">
        <v>4.6</v>
      </c>
      <c r="C69" s="7">
        <v>14</v>
      </c>
      <c r="D69" s="34">
        <v>16.75</v>
      </c>
      <c r="E69" s="7">
        <f aca="true" t="shared" si="13" ref="E69:E103">IF($J$2="AUS",C69,D69)</f>
        <v>14</v>
      </c>
      <c r="F69" s="7">
        <f aca="true" t="shared" si="14" ref="F69:F104">E69+(E69*0.05)</f>
        <v>14.7</v>
      </c>
      <c r="G69" s="7">
        <f aca="true" t="shared" si="15" ref="G69:G103">IF($I$3="Bronze",IF($J$2="AUS",(E69-((E69/1.1)*0.2))+(E69*0.05),(E69-((E69/1.15)*0.2))+(E69*0.05)),IF($J$2="AUS",(E69-((E69/1.1)*0.25))+(E69*0.05),(E69-((E69/1.15)*0.25))+(E69*0.05)))</f>
        <v>11.518181818181818</v>
      </c>
      <c r="H69" s="7">
        <f aca="true" t="shared" si="16" ref="H69:H104">G69/B69</f>
        <v>2.5039525691699605</v>
      </c>
      <c r="I69" s="35">
        <f aca="true" t="shared" si="17" ref="I69:I83">H69/100</f>
        <v>0.025039525691699604</v>
      </c>
      <c r="J69" s="16"/>
      <c r="K69" s="11">
        <f aca="true" t="shared" si="18" ref="K69:K97">IF(I69&gt;0,J69*I69,J69*H69)</f>
        <v>0</v>
      </c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6"/>
      <c r="DL69" s="6"/>
      <c r="DM69" s="6"/>
      <c r="DN69" s="6"/>
      <c r="DO69" s="6"/>
      <c r="DP69" s="6"/>
      <c r="DQ69" s="6"/>
      <c r="DR69" s="6"/>
      <c r="DS69" s="6"/>
      <c r="DT69" s="6"/>
      <c r="DU69" s="6"/>
      <c r="DV69" s="6"/>
      <c r="DW69" s="6"/>
      <c r="DX69" s="6"/>
      <c r="DY69" s="6"/>
      <c r="DZ69" s="6"/>
      <c r="EA69" s="6"/>
      <c r="EB69" s="6"/>
      <c r="EC69" s="6"/>
      <c r="ED69" s="6"/>
      <c r="EE69" s="6"/>
      <c r="EF69" s="6"/>
      <c r="EG69" s="6"/>
      <c r="EH69" s="6"/>
      <c r="EI69" s="6"/>
      <c r="EJ69" s="6"/>
      <c r="EK69" s="6"/>
      <c r="EL69" s="6"/>
      <c r="EM69" s="6"/>
      <c r="EN69" s="6"/>
      <c r="EO69" s="6"/>
      <c r="EP69" s="6"/>
      <c r="EQ69" s="6"/>
      <c r="ER69" s="6"/>
      <c r="ES69" s="6"/>
      <c r="ET69" s="6"/>
      <c r="EU69" s="6"/>
    </row>
    <row r="70" spans="1:151" s="54" customFormat="1" ht="15.75" customHeight="1">
      <c r="A70" s="42" t="s">
        <v>55</v>
      </c>
      <c r="B70" s="39">
        <v>9.1</v>
      </c>
      <c r="C70" s="40">
        <v>12.25</v>
      </c>
      <c r="D70" s="41">
        <v>14.75</v>
      </c>
      <c r="E70" s="40">
        <f t="shared" si="13"/>
        <v>12.25</v>
      </c>
      <c r="F70" s="40">
        <f t="shared" si="14"/>
        <v>12.8625</v>
      </c>
      <c r="G70" s="40">
        <f t="shared" si="15"/>
        <v>10.078409090909092</v>
      </c>
      <c r="H70" s="40">
        <f t="shared" si="16"/>
        <v>1.1075174825174827</v>
      </c>
      <c r="I70" s="43">
        <f t="shared" si="17"/>
        <v>0.011075174825174828</v>
      </c>
      <c r="J70" s="24"/>
      <c r="K70" s="25">
        <f t="shared" si="18"/>
        <v>0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  <c r="CL70" s="6"/>
      <c r="CM70" s="6"/>
      <c r="CN70" s="6"/>
      <c r="CO70" s="6"/>
      <c r="CP70" s="6"/>
      <c r="CQ70" s="6"/>
      <c r="CR70" s="6"/>
      <c r="CS70" s="6"/>
      <c r="CT70" s="6"/>
      <c r="CU70" s="6"/>
      <c r="CV70" s="6"/>
      <c r="CW70" s="6"/>
      <c r="CX70" s="6"/>
      <c r="CY70" s="6"/>
      <c r="CZ70" s="6"/>
      <c r="DA70" s="6"/>
      <c r="DB70" s="6"/>
      <c r="DC70" s="6"/>
      <c r="DD70" s="6"/>
      <c r="DE70" s="6"/>
      <c r="DF70" s="6"/>
      <c r="DG70" s="6"/>
      <c r="DH70" s="6"/>
      <c r="DI70" s="6"/>
      <c r="DJ70" s="6"/>
      <c r="DK70" s="6"/>
      <c r="DL70" s="6"/>
      <c r="DM70" s="6"/>
      <c r="DN70" s="6"/>
      <c r="DO70" s="6"/>
      <c r="DP70" s="6"/>
      <c r="DQ70" s="6"/>
      <c r="DR70" s="6"/>
      <c r="DS70" s="6"/>
      <c r="DT70" s="6"/>
      <c r="DU70" s="6"/>
      <c r="DV70" s="6"/>
      <c r="DW70" s="6"/>
      <c r="DX70" s="6"/>
      <c r="DY70" s="6"/>
      <c r="DZ70" s="6"/>
      <c r="EA70" s="6"/>
      <c r="EB70" s="6"/>
      <c r="EC70" s="6"/>
      <c r="ED70" s="6"/>
      <c r="EE70" s="6"/>
      <c r="EF70" s="6"/>
      <c r="EG70" s="6"/>
      <c r="EH70" s="6"/>
      <c r="EI70" s="6"/>
      <c r="EJ70" s="6"/>
      <c r="EK70" s="6"/>
      <c r="EL70" s="6"/>
      <c r="EM70" s="6"/>
      <c r="EN70" s="6"/>
      <c r="EO70" s="6"/>
      <c r="EP70" s="6"/>
      <c r="EQ70" s="6"/>
      <c r="ER70" s="6"/>
      <c r="ES70" s="6"/>
      <c r="ET70" s="6"/>
      <c r="EU70" s="6"/>
    </row>
    <row r="71" spans="1:151" s="53" customFormat="1" ht="15.75" customHeight="1">
      <c r="A71" s="32" t="s">
        <v>107</v>
      </c>
      <c r="B71" s="33">
        <v>9.1</v>
      </c>
      <c r="C71" s="7">
        <v>10.5</v>
      </c>
      <c r="D71" s="34">
        <v>12.5</v>
      </c>
      <c r="E71" s="7">
        <f t="shared" si="13"/>
        <v>10.5</v>
      </c>
      <c r="F71" s="7">
        <f t="shared" si="14"/>
        <v>11.025</v>
      </c>
      <c r="G71" s="7">
        <f t="shared" si="15"/>
        <v>8.638636363636364</v>
      </c>
      <c r="H71" s="7">
        <f t="shared" si="16"/>
        <v>0.9493006993006994</v>
      </c>
      <c r="I71" s="35">
        <f t="shared" si="17"/>
        <v>0.009493006993006994</v>
      </c>
      <c r="J71" s="16"/>
      <c r="K71" s="11">
        <f t="shared" si="18"/>
        <v>0</v>
      </c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  <c r="BW71" s="6"/>
      <c r="BX71" s="6"/>
      <c r="BY71" s="6"/>
      <c r="BZ71" s="6"/>
      <c r="CA71" s="6"/>
      <c r="CB71" s="6"/>
      <c r="CC71" s="6"/>
      <c r="CD71" s="6"/>
      <c r="CE71" s="6"/>
      <c r="CF71" s="6"/>
      <c r="CG71" s="6"/>
      <c r="CH71" s="6"/>
      <c r="CI71" s="6"/>
      <c r="CJ71" s="6"/>
      <c r="CK71" s="6"/>
      <c r="CL71" s="6"/>
      <c r="CM71" s="6"/>
      <c r="CN71" s="6"/>
      <c r="CO71" s="6"/>
      <c r="CP71" s="6"/>
      <c r="CQ71" s="6"/>
      <c r="CR71" s="6"/>
      <c r="CS71" s="6"/>
      <c r="CT71" s="6"/>
      <c r="CU71" s="6"/>
      <c r="CV71" s="6"/>
      <c r="CW71" s="6"/>
      <c r="CX71" s="6"/>
      <c r="CY71" s="6"/>
      <c r="CZ71" s="6"/>
      <c r="DA71" s="6"/>
      <c r="DB71" s="6"/>
      <c r="DC71" s="6"/>
      <c r="DD71" s="6"/>
      <c r="DE71" s="6"/>
      <c r="DF71" s="6"/>
      <c r="DG71" s="6"/>
      <c r="DH71" s="6"/>
      <c r="DI71" s="6"/>
      <c r="DJ71" s="6"/>
      <c r="DK71" s="6"/>
      <c r="DL71" s="6"/>
      <c r="DM71" s="6"/>
      <c r="DN71" s="6"/>
      <c r="DO71" s="6"/>
      <c r="DP71" s="6"/>
      <c r="DQ71" s="6"/>
      <c r="DR71" s="6"/>
      <c r="DS71" s="6"/>
      <c r="DT71" s="6"/>
      <c r="DU71" s="6"/>
      <c r="DV71" s="6"/>
      <c r="DW71" s="6"/>
      <c r="DX71" s="6"/>
      <c r="DY71" s="6"/>
      <c r="DZ71" s="6"/>
      <c r="EA71" s="6"/>
      <c r="EB71" s="6"/>
      <c r="EC71" s="6"/>
      <c r="ED71" s="6"/>
      <c r="EE71" s="6"/>
      <c r="EF71" s="6"/>
      <c r="EG71" s="6"/>
      <c r="EH71" s="6"/>
      <c r="EI71" s="6"/>
      <c r="EJ71" s="6"/>
      <c r="EK71" s="6"/>
      <c r="EL71" s="6"/>
      <c r="EM71" s="6"/>
      <c r="EN71" s="6"/>
      <c r="EO71" s="6"/>
      <c r="EP71" s="6"/>
      <c r="EQ71" s="6"/>
      <c r="ER71" s="6"/>
      <c r="ES71" s="6"/>
      <c r="ET71" s="6"/>
      <c r="EU71" s="6"/>
    </row>
    <row r="72" spans="1:151" s="54" customFormat="1" ht="15.75" customHeight="1">
      <c r="A72" s="42" t="s">
        <v>64</v>
      </c>
      <c r="B72" s="39">
        <v>9.1</v>
      </c>
      <c r="C72" s="40">
        <v>12.25</v>
      </c>
      <c r="D72" s="41">
        <v>14.75</v>
      </c>
      <c r="E72" s="40">
        <f t="shared" si="13"/>
        <v>12.25</v>
      </c>
      <c r="F72" s="40">
        <f t="shared" si="14"/>
        <v>12.8625</v>
      </c>
      <c r="G72" s="40">
        <f t="shared" si="15"/>
        <v>10.078409090909092</v>
      </c>
      <c r="H72" s="40">
        <f t="shared" si="16"/>
        <v>1.1075174825174827</v>
      </c>
      <c r="I72" s="43">
        <f t="shared" si="17"/>
        <v>0.011075174825174828</v>
      </c>
      <c r="J72" s="24"/>
      <c r="K72" s="25">
        <f t="shared" si="18"/>
        <v>0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</row>
    <row r="73" spans="1:11" s="6" customFormat="1" ht="15.75" customHeight="1">
      <c r="A73" s="32" t="s">
        <v>108</v>
      </c>
      <c r="B73" s="33">
        <v>9.1</v>
      </c>
      <c r="C73" s="7">
        <v>14</v>
      </c>
      <c r="D73" s="34">
        <v>16.75</v>
      </c>
      <c r="E73" s="7">
        <f t="shared" si="13"/>
        <v>14</v>
      </c>
      <c r="F73" s="7">
        <f t="shared" si="14"/>
        <v>14.7</v>
      </c>
      <c r="G73" s="7">
        <f t="shared" si="15"/>
        <v>11.518181818181818</v>
      </c>
      <c r="H73" s="7">
        <f t="shared" si="16"/>
        <v>1.2657342657342656</v>
      </c>
      <c r="I73" s="35">
        <f t="shared" si="17"/>
        <v>0.012657342657342656</v>
      </c>
      <c r="J73" s="16"/>
      <c r="K73" s="11">
        <f t="shared" si="18"/>
        <v>0</v>
      </c>
    </row>
    <row r="74" spans="1:151" s="54" customFormat="1" ht="15.75" customHeight="1">
      <c r="A74" s="42" t="s">
        <v>56</v>
      </c>
      <c r="B74" s="39">
        <v>9.1</v>
      </c>
      <c r="C74" s="40">
        <v>12.25</v>
      </c>
      <c r="D74" s="41">
        <v>14.75</v>
      </c>
      <c r="E74" s="40">
        <f t="shared" si="13"/>
        <v>12.25</v>
      </c>
      <c r="F74" s="40">
        <f t="shared" si="14"/>
        <v>12.8625</v>
      </c>
      <c r="G74" s="40">
        <f t="shared" si="15"/>
        <v>10.078409090909092</v>
      </c>
      <c r="H74" s="40">
        <f t="shared" si="16"/>
        <v>1.1075174825174827</v>
      </c>
      <c r="I74" s="43">
        <f t="shared" si="17"/>
        <v>0.011075174825174828</v>
      </c>
      <c r="J74" s="24"/>
      <c r="K74" s="25">
        <f t="shared" si="18"/>
        <v>0</v>
      </c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</row>
    <row r="75" spans="1:151" s="5" customFormat="1" ht="15.75" customHeight="1">
      <c r="A75" s="32" t="s">
        <v>57</v>
      </c>
      <c r="B75" s="33">
        <v>9.1</v>
      </c>
      <c r="C75" s="7">
        <v>12.25</v>
      </c>
      <c r="D75" s="34">
        <v>14.75</v>
      </c>
      <c r="E75" s="7">
        <f t="shared" si="13"/>
        <v>12.25</v>
      </c>
      <c r="F75" s="7">
        <f t="shared" si="14"/>
        <v>12.8625</v>
      </c>
      <c r="G75" s="7">
        <f t="shared" si="15"/>
        <v>10.078409090909092</v>
      </c>
      <c r="H75" s="7">
        <f t="shared" si="16"/>
        <v>1.1075174825174827</v>
      </c>
      <c r="I75" s="35">
        <f t="shared" si="17"/>
        <v>0.011075174825174828</v>
      </c>
      <c r="J75" s="16"/>
      <c r="K75" s="11">
        <f t="shared" si="18"/>
        <v>0</v>
      </c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</row>
    <row r="76" spans="1:151" s="54" customFormat="1" ht="15.75" customHeight="1">
      <c r="A76" s="42" t="s">
        <v>109</v>
      </c>
      <c r="B76" s="39">
        <v>9.1</v>
      </c>
      <c r="C76" s="40">
        <v>12.25</v>
      </c>
      <c r="D76" s="41">
        <v>14.75</v>
      </c>
      <c r="E76" s="40">
        <f t="shared" si="13"/>
        <v>12.25</v>
      </c>
      <c r="F76" s="40">
        <f t="shared" si="14"/>
        <v>12.8625</v>
      </c>
      <c r="G76" s="40">
        <f t="shared" si="15"/>
        <v>10.078409090909092</v>
      </c>
      <c r="H76" s="40">
        <f t="shared" si="16"/>
        <v>1.1075174825174827</v>
      </c>
      <c r="I76" s="43">
        <f t="shared" si="17"/>
        <v>0.011075174825174828</v>
      </c>
      <c r="J76" s="24"/>
      <c r="K76" s="25">
        <f t="shared" si="18"/>
        <v>0</v>
      </c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</row>
    <row r="77" spans="1:151" s="5" customFormat="1" ht="15.75" customHeight="1">
      <c r="A77" s="32" t="s">
        <v>110</v>
      </c>
      <c r="B77" s="33">
        <v>9.1</v>
      </c>
      <c r="C77" s="7">
        <v>10.5</v>
      </c>
      <c r="D77" s="34">
        <v>12.5</v>
      </c>
      <c r="E77" s="7">
        <f t="shared" si="13"/>
        <v>10.5</v>
      </c>
      <c r="F77" s="7">
        <f t="shared" si="14"/>
        <v>11.025</v>
      </c>
      <c r="G77" s="7">
        <f t="shared" si="15"/>
        <v>8.638636363636364</v>
      </c>
      <c r="H77" s="7">
        <f t="shared" si="16"/>
        <v>0.9493006993006994</v>
      </c>
      <c r="I77" s="35">
        <f t="shared" si="17"/>
        <v>0.009493006993006994</v>
      </c>
      <c r="J77" s="16"/>
      <c r="K77" s="11">
        <f t="shared" si="18"/>
        <v>0</v>
      </c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</row>
    <row r="78" spans="1:151" s="54" customFormat="1" ht="15.75" customHeight="1">
      <c r="A78" s="42" t="s">
        <v>111</v>
      </c>
      <c r="B78" s="39">
        <v>9.1</v>
      </c>
      <c r="C78" s="40">
        <v>13</v>
      </c>
      <c r="D78" s="41">
        <v>15.75</v>
      </c>
      <c r="E78" s="40">
        <f t="shared" si="13"/>
        <v>13</v>
      </c>
      <c r="F78" s="40">
        <f t="shared" si="14"/>
        <v>13.65</v>
      </c>
      <c r="G78" s="40">
        <f t="shared" si="15"/>
        <v>10.695454545454547</v>
      </c>
      <c r="H78" s="40">
        <f t="shared" si="16"/>
        <v>1.1753246753246755</v>
      </c>
      <c r="I78" s="43">
        <f t="shared" si="17"/>
        <v>0.011753246753246755</v>
      </c>
      <c r="J78" s="24"/>
      <c r="K78" s="25">
        <f t="shared" si="18"/>
        <v>0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</row>
    <row r="79" spans="1:151" s="5" customFormat="1" ht="15.75" customHeight="1">
      <c r="A79" s="32" t="s">
        <v>112</v>
      </c>
      <c r="B79" s="33">
        <v>9.1</v>
      </c>
      <c r="C79" s="7">
        <v>13</v>
      </c>
      <c r="D79" s="34">
        <v>15.75</v>
      </c>
      <c r="E79" s="7">
        <f t="shared" si="13"/>
        <v>13</v>
      </c>
      <c r="F79" s="7">
        <f t="shared" si="14"/>
        <v>13.65</v>
      </c>
      <c r="G79" s="7">
        <f t="shared" si="15"/>
        <v>10.695454545454547</v>
      </c>
      <c r="H79" s="7">
        <f t="shared" si="16"/>
        <v>1.1753246753246755</v>
      </c>
      <c r="I79" s="35">
        <f t="shared" si="17"/>
        <v>0.011753246753246755</v>
      </c>
      <c r="J79" s="16"/>
      <c r="K79" s="11">
        <f t="shared" si="18"/>
        <v>0</v>
      </c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</row>
    <row r="80" spans="1:151" s="56" customFormat="1" ht="15.75" customHeight="1">
      <c r="A80" s="42" t="s">
        <v>28</v>
      </c>
      <c r="B80" s="39">
        <v>45.7</v>
      </c>
      <c r="C80" s="40">
        <v>6</v>
      </c>
      <c r="D80" s="41">
        <v>7.25</v>
      </c>
      <c r="E80" s="40">
        <f t="shared" si="13"/>
        <v>6</v>
      </c>
      <c r="F80" s="40">
        <f t="shared" si="14"/>
        <v>6.3</v>
      </c>
      <c r="G80" s="40">
        <f t="shared" si="15"/>
        <v>4.9363636363636365</v>
      </c>
      <c r="H80" s="40">
        <f t="shared" si="16"/>
        <v>0.10801670976725682</v>
      </c>
      <c r="I80" s="43">
        <f t="shared" si="17"/>
        <v>0.001080167097672568</v>
      </c>
      <c r="J80" s="44"/>
      <c r="K80" s="25">
        <f t="shared" si="18"/>
        <v>0</v>
      </c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  <c r="EO80" s="9"/>
      <c r="EP80" s="9"/>
      <c r="EQ80" s="9"/>
      <c r="ER80" s="9"/>
      <c r="ES80" s="9"/>
      <c r="ET80" s="9"/>
      <c r="EU80" s="9"/>
    </row>
    <row r="81" spans="1:151" s="5" customFormat="1" ht="15.75" customHeight="1">
      <c r="A81" s="32" t="s">
        <v>54</v>
      </c>
      <c r="B81" s="33">
        <v>4.6</v>
      </c>
      <c r="C81" s="7">
        <v>12.25</v>
      </c>
      <c r="D81" s="34">
        <v>15</v>
      </c>
      <c r="E81" s="7">
        <f t="shared" si="13"/>
        <v>12.25</v>
      </c>
      <c r="F81" s="7">
        <f t="shared" si="14"/>
        <v>12.8625</v>
      </c>
      <c r="G81" s="7">
        <f t="shared" si="15"/>
        <v>10.078409090909092</v>
      </c>
      <c r="H81" s="7">
        <f t="shared" si="16"/>
        <v>2.190958498023716</v>
      </c>
      <c r="I81" s="35">
        <f t="shared" si="17"/>
        <v>0.021909584980237158</v>
      </c>
      <c r="J81" s="16"/>
      <c r="K81" s="11">
        <f t="shared" si="18"/>
        <v>0</v>
      </c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</row>
    <row r="82" spans="1:151" s="54" customFormat="1" ht="15.75" customHeight="1">
      <c r="A82" s="42" t="s">
        <v>63</v>
      </c>
      <c r="B82" s="39">
        <v>4.6</v>
      </c>
      <c r="C82" s="40">
        <v>10</v>
      </c>
      <c r="D82" s="41">
        <v>12</v>
      </c>
      <c r="E82" s="40">
        <f t="shared" si="13"/>
        <v>10</v>
      </c>
      <c r="F82" s="40">
        <f t="shared" si="14"/>
        <v>10.5</v>
      </c>
      <c r="G82" s="40">
        <f t="shared" si="15"/>
        <v>8.227272727272727</v>
      </c>
      <c r="H82" s="40">
        <f t="shared" si="16"/>
        <v>1.7885375494071145</v>
      </c>
      <c r="I82" s="43">
        <f t="shared" si="17"/>
        <v>0.017885375494071144</v>
      </c>
      <c r="J82" s="24"/>
      <c r="K82" s="25">
        <f t="shared" si="18"/>
        <v>0</v>
      </c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</row>
    <row r="83" spans="1:14" s="9" customFormat="1" ht="15.75" customHeight="1">
      <c r="A83" s="32" t="s">
        <v>80</v>
      </c>
      <c r="B83" s="33">
        <v>9.1</v>
      </c>
      <c r="C83" s="7">
        <v>12</v>
      </c>
      <c r="D83" s="34">
        <v>14.5</v>
      </c>
      <c r="E83" s="7">
        <f t="shared" si="13"/>
        <v>12</v>
      </c>
      <c r="F83" s="7">
        <f t="shared" si="14"/>
        <v>12.6</v>
      </c>
      <c r="G83" s="7">
        <f t="shared" si="15"/>
        <v>9.872727272727273</v>
      </c>
      <c r="H83" s="7">
        <f t="shared" si="16"/>
        <v>1.084915084915085</v>
      </c>
      <c r="I83" s="35">
        <f t="shared" si="17"/>
        <v>0.01084915084915085</v>
      </c>
      <c r="J83" s="16"/>
      <c r="K83" s="11">
        <f t="shared" si="18"/>
        <v>0</v>
      </c>
      <c r="L83" s="58"/>
      <c r="M83" s="57"/>
      <c r="N83" s="57"/>
    </row>
    <row r="84" spans="1:151" s="56" customFormat="1" ht="15.75" customHeight="1">
      <c r="A84" s="42" t="s">
        <v>62</v>
      </c>
      <c r="B84" s="39">
        <v>4.6</v>
      </c>
      <c r="C84" s="40">
        <v>12.25</v>
      </c>
      <c r="D84" s="41">
        <v>15</v>
      </c>
      <c r="E84" s="40">
        <f t="shared" si="13"/>
        <v>12.25</v>
      </c>
      <c r="F84" s="40">
        <f t="shared" si="14"/>
        <v>12.8625</v>
      </c>
      <c r="G84" s="40">
        <f t="shared" si="15"/>
        <v>10.078409090909092</v>
      </c>
      <c r="H84" s="40">
        <f t="shared" si="16"/>
        <v>2.190958498023716</v>
      </c>
      <c r="I84" s="43">
        <f aca="true" t="shared" si="19" ref="I84:I91">H84/100</f>
        <v>0.021909584980237158</v>
      </c>
      <c r="J84" s="24"/>
      <c r="K84" s="25">
        <f t="shared" si="18"/>
        <v>0</v>
      </c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  <c r="EO84" s="9"/>
      <c r="EP84" s="9"/>
      <c r="EQ84" s="9"/>
      <c r="ER84" s="9"/>
      <c r="ES84" s="9"/>
      <c r="ET84" s="9"/>
      <c r="EU84" s="9"/>
    </row>
    <row r="85" spans="1:11" s="9" customFormat="1" ht="15.75" customHeight="1">
      <c r="A85" s="32" t="s">
        <v>113</v>
      </c>
      <c r="B85" s="33">
        <v>9.1</v>
      </c>
      <c r="C85" s="7">
        <v>14</v>
      </c>
      <c r="D85" s="34">
        <v>16.75</v>
      </c>
      <c r="E85" s="7">
        <f t="shared" si="13"/>
        <v>14</v>
      </c>
      <c r="F85" s="7">
        <f t="shared" si="14"/>
        <v>14.7</v>
      </c>
      <c r="G85" s="7">
        <f t="shared" si="15"/>
        <v>11.518181818181818</v>
      </c>
      <c r="H85" s="7">
        <f t="shared" si="16"/>
        <v>1.2657342657342656</v>
      </c>
      <c r="I85" s="35">
        <f t="shared" si="19"/>
        <v>0.012657342657342656</v>
      </c>
      <c r="J85" s="16"/>
      <c r="K85" s="11">
        <f t="shared" si="18"/>
        <v>0</v>
      </c>
    </row>
    <row r="86" spans="1:151" s="56" customFormat="1" ht="15.75" customHeight="1">
      <c r="A86" s="42" t="s">
        <v>114</v>
      </c>
      <c r="B86" s="39">
        <v>18.4</v>
      </c>
      <c r="C86" s="40">
        <v>15.75</v>
      </c>
      <c r="D86" s="41">
        <v>19</v>
      </c>
      <c r="E86" s="40">
        <f t="shared" si="13"/>
        <v>15.75</v>
      </c>
      <c r="F86" s="40">
        <f t="shared" si="14"/>
        <v>16.5375</v>
      </c>
      <c r="G86" s="40">
        <f t="shared" si="15"/>
        <v>12.957954545454546</v>
      </c>
      <c r="H86" s="40">
        <f t="shared" si="16"/>
        <v>0.7042366600790515</v>
      </c>
      <c r="I86" s="59">
        <f t="shared" si="19"/>
        <v>0.007042366600790515</v>
      </c>
      <c r="J86" s="24"/>
      <c r="K86" s="25">
        <f t="shared" si="18"/>
        <v>0</v>
      </c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</row>
    <row r="87" spans="1:151" ht="15">
      <c r="A87" s="32" t="s">
        <v>66</v>
      </c>
      <c r="B87" s="33">
        <v>9.1</v>
      </c>
      <c r="C87" s="7">
        <v>12.25</v>
      </c>
      <c r="D87" s="34">
        <v>14.75</v>
      </c>
      <c r="E87" s="7">
        <f t="shared" si="13"/>
        <v>12.25</v>
      </c>
      <c r="F87" s="7">
        <f t="shared" si="14"/>
        <v>12.8625</v>
      </c>
      <c r="G87" s="7">
        <f t="shared" si="15"/>
        <v>10.078409090909092</v>
      </c>
      <c r="H87" s="7">
        <f t="shared" si="16"/>
        <v>1.1075174825174827</v>
      </c>
      <c r="I87" s="35">
        <f t="shared" si="19"/>
        <v>0.011075174825174828</v>
      </c>
      <c r="J87" s="16"/>
      <c r="K87" s="11">
        <f t="shared" si="18"/>
        <v>0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</row>
    <row r="88" spans="1:151" s="55" customFormat="1" ht="15">
      <c r="A88" s="42" t="s">
        <v>115</v>
      </c>
      <c r="B88" s="39">
        <v>22.9</v>
      </c>
      <c r="C88" s="40">
        <v>7</v>
      </c>
      <c r="D88" s="41">
        <v>8.5</v>
      </c>
      <c r="E88" s="40">
        <f t="shared" si="13"/>
        <v>7</v>
      </c>
      <c r="F88" s="40">
        <f t="shared" si="14"/>
        <v>7.35</v>
      </c>
      <c r="G88" s="40">
        <f t="shared" si="15"/>
        <v>5.759090909090909</v>
      </c>
      <c r="H88" s="40">
        <f t="shared" si="16"/>
        <v>0.2514886859865026</v>
      </c>
      <c r="I88" s="43">
        <f t="shared" si="19"/>
        <v>0.002514886859865026</v>
      </c>
      <c r="J88" s="24"/>
      <c r="K88" s="25">
        <f aca="true" t="shared" si="20" ref="K88:K104">IF(I88&gt;0,J88*I88,J88*H88)</f>
        <v>0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</row>
    <row r="89" spans="1:151" ht="15">
      <c r="A89" s="32" t="s">
        <v>116</v>
      </c>
      <c r="B89" s="33">
        <v>22.9</v>
      </c>
      <c r="C89" s="7">
        <v>7</v>
      </c>
      <c r="D89" s="34">
        <v>8.5</v>
      </c>
      <c r="E89" s="7">
        <f t="shared" si="13"/>
        <v>7</v>
      </c>
      <c r="F89" s="7">
        <f t="shared" si="14"/>
        <v>7.35</v>
      </c>
      <c r="G89" s="7">
        <f t="shared" si="15"/>
        <v>5.759090909090909</v>
      </c>
      <c r="H89" s="7">
        <f t="shared" si="16"/>
        <v>0.2514886859865026</v>
      </c>
      <c r="I89" s="35">
        <f t="shared" si="19"/>
        <v>0.002514886859865026</v>
      </c>
      <c r="J89" s="16"/>
      <c r="K89" s="11">
        <f t="shared" si="20"/>
        <v>0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</row>
    <row r="90" spans="1:151" s="55" customFormat="1" ht="15">
      <c r="A90" s="42" t="s">
        <v>117</v>
      </c>
      <c r="B90" s="39">
        <v>9.1</v>
      </c>
      <c r="C90" s="40">
        <v>7</v>
      </c>
      <c r="D90" s="41">
        <v>8.5</v>
      </c>
      <c r="E90" s="40">
        <f t="shared" si="13"/>
        <v>7</v>
      </c>
      <c r="F90" s="40">
        <f t="shared" si="14"/>
        <v>7.35</v>
      </c>
      <c r="G90" s="40">
        <f t="shared" si="15"/>
        <v>5.759090909090909</v>
      </c>
      <c r="H90" s="40">
        <f t="shared" si="16"/>
        <v>0.6328671328671328</v>
      </c>
      <c r="I90" s="43">
        <f t="shared" si="19"/>
        <v>0.006328671328671328</v>
      </c>
      <c r="J90" s="24"/>
      <c r="K90" s="25">
        <f t="shared" si="18"/>
        <v>0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</row>
    <row r="91" spans="1:151" ht="15">
      <c r="A91" s="32" t="s">
        <v>118</v>
      </c>
      <c r="B91" s="33">
        <v>13.7</v>
      </c>
      <c r="C91" s="7">
        <v>5.25</v>
      </c>
      <c r="D91" s="34">
        <v>6.25</v>
      </c>
      <c r="E91" s="7">
        <f t="shared" si="13"/>
        <v>5.25</v>
      </c>
      <c r="F91" s="7">
        <f t="shared" si="14"/>
        <v>5.5125</v>
      </c>
      <c r="G91" s="7">
        <f t="shared" si="15"/>
        <v>4.319318181818182</v>
      </c>
      <c r="H91" s="7">
        <f t="shared" si="16"/>
        <v>0.315278699402787</v>
      </c>
      <c r="I91" s="35">
        <f t="shared" si="19"/>
        <v>0.0031527869940278703</v>
      </c>
      <c r="J91" s="16"/>
      <c r="K91" s="11">
        <f t="shared" si="18"/>
        <v>0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</row>
    <row r="92" spans="1:151" s="54" customFormat="1" ht="15.75" customHeight="1">
      <c r="A92" s="42" t="s">
        <v>119</v>
      </c>
      <c r="B92" s="39">
        <v>22.9</v>
      </c>
      <c r="C92" s="40">
        <v>5.25</v>
      </c>
      <c r="D92" s="41">
        <v>6.5</v>
      </c>
      <c r="E92" s="40">
        <f t="shared" si="13"/>
        <v>5.25</v>
      </c>
      <c r="F92" s="40">
        <f t="shared" si="14"/>
        <v>5.5125</v>
      </c>
      <c r="G92" s="40">
        <f t="shared" si="15"/>
        <v>4.319318181818182</v>
      </c>
      <c r="H92" s="40">
        <f t="shared" si="16"/>
        <v>0.18861651448987696</v>
      </c>
      <c r="I92" s="43">
        <f aca="true" t="shared" si="21" ref="I92:I104">H92/100</f>
        <v>0.0018861651448987696</v>
      </c>
      <c r="J92" s="24"/>
      <c r="K92" s="25">
        <f t="shared" si="18"/>
        <v>0</v>
      </c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</row>
    <row r="93" spans="1:151" s="5" customFormat="1" ht="15.75" customHeight="1">
      <c r="A93" s="32" t="s">
        <v>58</v>
      </c>
      <c r="B93" s="33">
        <v>9.1</v>
      </c>
      <c r="C93" s="7">
        <v>10.5</v>
      </c>
      <c r="D93" s="34">
        <v>12.75</v>
      </c>
      <c r="E93" s="7">
        <f t="shared" si="13"/>
        <v>10.5</v>
      </c>
      <c r="F93" s="7">
        <f t="shared" si="14"/>
        <v>11.025</v>
      </c>
      <c r="G93" s="7">
        <f t="shared" si="15"/>
        <v>8.638636363636364</v>
      </c>
      <c r="H93" s="7">
        <f t="shared" si="16"/>
        <v>0.9493006993006994</v>
      </c>
      <c r="I93" s="35">
        <f t="shared" si="21"/>
        <v>0.009493006993006994</v>
      </c>
      <c r="J93" s="16"/>
      <c r="K93" s="11">
        <f t="shared" si="18"/>
        <v>0</v>
      </c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</row>
    <row r="94" spans="1:151" s="54" customFormat="1" ht="15.75" customHeight="1">
      <c r="A94" s="42" t="s">
        <v>65</v>
      </c>
      <c r="B94" s="39">
        <v>9.1</v>
      </c>
      <c r="C94" s="40">
        <v>10.5</v>
      </c>
      <c r="D94" s="41">
        <v>12.75</v>
      </c>
      <c r="E94" s="40">
        <f t="shared" si="13"/>
        <v>10.5</v>
      </c>
      <c r="F94" s="40">
        <f t="shared" si="14"/>
        <v>11.025</v>
      </c>
      <c r="G94" s="40">
        <f t="shared" si="15"/>
        <v>8.638636363636364</v>
      </c>
      <c r="H94" s="40">
        <f t="shared" si="16"/>
        <v>0.9493006993006994</v>
      </c>
      <c r="I94" s="43">
        <f t="shared" si="21"/>
        <v>0.009493006993006994</v>
      </c>
      <c r="J94" s="24"/>
      <c r="K94" s="25">
        <f t="shared" si="18"/>
        <v>0</v>
      </c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</row>
    <row r="95" spans="1:11" s="6" customFormat="1" ht="15.75" customHeight="1">
      <c r="A95" s="32" t="s">
        <v>120</v>
      </c>
      <c r="B95" s="33">
        <v>9.1</v>
      </c>
      <c r="C95" s="7">
        <v>12.25</v>
      </c>
      <c r="D95" s="34">
        <v>14.75</v>
      </c>
      <c r="E95" s="7">
        <f t="shared" si="13"/>
        <v>12.25</v>
      </c>
      <c r="F95" s="7">
        <f t="shared" si="14"/>
        <v>12.8625</v>
      </c>
      <c r="G95" s="7">
        <f t="shared" si="15"/>
        <v>10.078409090909092</v>
      </c>
      <c r="H95" s="7">
        <f t="shared" si="16"/>
        <v>1.1075174825174827</v>
      </c>
      <c r="I95" s="35">
        <f t="shared" si="21"/>
        <v>0.011075174825174828</v>
      </c>
      <c r="J95" s="16"/>
      <c r="K95" s="11">
        <f t="shared" si="18"/>
        <v>0</v>
      </c>
    </row>
    <row r="96" spans="1:151" s="54" customFormat="1" ht="15.75" customHeight="1">
      <c r="A96" s="42" t="s">
        <v>121</v>
      </c>
      <c r="B96" s="39">
        <v>9.1</v>
      </c>
      <c r="C96" s="40">
        <v>14</v>
      </c>
      <c r="D96" s="41">
        <v>16.75</v>
      </c>
      <c r="E96" s="40">
        <f t="shared" si="13"/>
        <v>14</v>
      </c>
      <c r="F96" s="40">
        <f t="shared" si="14"/>
        <v>14.7</v>
      </c>
      <c r="G96" s="40">
        <f t="shared" si="15"/>
        <v>11.518181818181818</v>
      </c>
      <c r="H96" s="40">
        <f t="shared" si="16"/>
        <v>1.2657342657342656</v>
      </c>
      <c r="I96" s="43">
        <f t="shared" si="21"/>
        <v>0.012657342657342656</v>
      </c>
      <c r="J96" s="24"/>
      <c r="K96" s="25">
        <f t="shared" si="18"/>
        <v>0</v>
      </c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</row>
    <row r="97" spans="1:11" s="6" customFormat="1" ht="15.75" customHeight="1">
      <c r="A97" s="32" t="s">
        <v>59</v>
      </c>
      <c r="B97" s="33">
        <v>9.1</v>
      </c>
      <c r="C97" s="7">
        <v>14</v>
      </c>
      <c r="D97" s="34">
        <v>17</v>
      </c>
      <c r="E97" s="7">
        <f t="shared" si="13"/>
        <v>14</v>
      </c>
      <c r="F97" s="7">
        <f t="shared" si="14"/>
        <v>14.7</v>
      </c>
      <c r="G97" s="7">
        <f t="shared" si="15"/>
        <v>11.518181818181818</v>
      </c>
      <c r="H97" s="7">
        <f t="shared" si="16"/>
        <v>1.2657342657342656</v>
      </c>
      <c r="I97" s="35">
        <f t="shared" si="21"/>
        <v>0.012657342657342656</v>
      </c>
      <c r="J97" s="16"/>
      <c r="K97" s="11">
        <f t="shared" si="18"/>
        <v>0</v>
      </c>
    </row>
    <row r="98" spans="1:151" s="56" customFormat="1" ht="15.75" customHeight="1">
      <c r="A98" s="42" t="s">
        <v>27</v>
      </c>
      <c r="B98" s="39">
        <v>13.7</v>
      </c>
      <c r="C98" s="40">
        <v>8.75</v>
      </c>
      <c r="D98" s="41">
        <v>10.5</v>
      </c>
      <c r="E98" s="40">
        <f t="shared" si="13"/>
        <v>8.75</v>
      </c>
      <c r="F98" s="40">
        <f t="shared" si="14"/>
        <v>9.1875</v>
      </c>
      <c r="G98" s="40">
        <f t="shared" si="15"/>
        <v>7.198863636363637</v>
      </c>
      <c r="H98" s="40">
        <f t="shared" si="16"/>
        <v>0.5254644990046451</v>
      </c>
      <c r="I98" s="43">
        <f t="shared" si="21"/>
        <v>0.005254644990046451</v>
      </c>
      <c r="J98" s="24"/>
      <c r="K98" s="25">
        <f t="shared" si="20"/>
        <v>0</v>
      </c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</row>
    <row r="99" spans="1:151" ht="15">
      <c r="A99" s="32" t="s">
        <v>160</v>
      </c>
      <c r="B99" s="33">
        <v>9.1</v>
      </c>
      <c r="C99" s="7">
        <v>13</v>
      </c>
      <c r="D99" s="34">
        <v>15.75</v>
      </c>
      <c r="E99" s="7">
        <f t="shared" si="13"/>
        <v>13</v>
      </c>
      <c r="F99" s="7">
        <f t="shared" si="14"/>
        <v>13.65</v>
      </c>
      <c r="G99" s="7">
        <f t="shared" si="15"/>
        <v>10.695454545454547</v>
      </c>
      <c r="H99" s="7">
        <f t="shared" si="16"/>
        <v>1.1753246753246755</v>
      </c>
      <c r="I99" s="35">
        <f t="shared" si="21"/>
        <v>0.011753246753246755</v>
      </c>
      <c r="J99" s="16"/>
      <c r="K99" s="11">
        <f t="shared" si="20"/>
        <v>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</row>
    <row r="100" spans="1:151" s="55" customFormat="1" ht="15">
      <c r="A100" s="42" t="s">
        <v>122</v>
      </c>
      <c r="B100" s="39">
        <v>9.2</v>
      </c>
      <c r="C100" s="40">
        <v>14</v>
      </c>
      <c r="D100" s="41">
        <v>16.75</v>
      </c>
      <c r="E100" s="40">
        <f t="shared" si="13"/>
        <v>14</v>
      </c>
      <c r="F100" s="40">
        <f t="shared" si="14"/>
        <v>14.7</v>
      </c>
      <c r="G100" s="40">
        <f t="shared" si="15"/>
        <v>11.518181818181818</v>
      </c>
      <c r="H100" s="40">
        <f t="shared" si="16"/>
        <v>1.2519762845849802</v>
      </c>
      <c r="I100" s="43">
        <f t="shared" si="21"/>
        <v>0.012519762845849802</v>
      </c>
      <c r="J100" s="24"/>
      <c r="K100" s="25">
        <f t="shared" si="20"/>
        <v>0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</row>
    <row r="101" spans="1:151" ht="15">
      <c r="A101" s="32" t="s">
        <v>123</v>
      </c>
      <c r="B101" s="33">
        <v>9.2</v>
      </c>
      <c r="C101" s="7">
        <v>15.75</v>
      </c>
      <c r="D101" s="34">
        <v>19</v>
      </c>
      <c r="E101" s="7">
        <f t="shared" si="13"/>
        <v>15.75</v>
      </c>
      <c r="F101" s="7">
        <f t="shared" si="14"/>
        <v>16.5375</v>
      </c>
      <c r="G101" s="7">
        <f t="shared" si="15"/>
        <v>12.957954545454546</v>
      </c>
      <c r="H101" s="7">
        <f t="shared" si="16"/>
        <v>1.408473320158103</v>
      </c>
      <c r="I101" s="35">
        <f t="shared" si="21"/>
        <v>0.01408473320158103</v>
      </c>
      <c r="J101" s="16"/>
      <c r="K101" s="11">
        <f t="shared" si="20"/>
        <v>0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</row>
    <row r="102" spans="1:151" s="55" customFormat="1" ht="15">
      <c r="A102" s="42" t="s">
        <v>60</v>
      </c>
      <c r="B102" s="39">
        <v>9.1</v>
      </c>
      <c r="C102" s="40">
        <v>12.25</v>
      </c>
      <c r="D102" s="41">
        <v>14.75</v>
      </c>
      <c r="E102" s="40">
        <f t="shared" si="13"/>
        <v>12.25</v>
      </c>
      <c r="F102" s="40">
        <f t="shared" si="14"/>
        <v>12.8625</v>
      </c>
      <c r="G102" s="40">
        <f t="shared" si="15"/>
        <v>10.078409090909092</v>
      </c>
      <c r="H102" s="40">
        <f t="shared" si="16"/>
        <v>1.1075174825174827</v>
      </c>
      <c r="I102" s="43">
        <f t="shared" si="21"/>
        <v>0.011075174825174828</v>
      </c>
      <c r="J102" s="24"/>
      <c r="K102" s="25">
        <f t="shared" si="20"/>
        <v>0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</row>
    <row r="103" spans="1:11" s="9" customFormat="1" ht="15.75" customHeight="1">
      <c r="A103" s="32" t="s">
        <v>61</v>
      </c>
      <c r="B103" s="33">
        <v>9.1</v>
      </c>
      <c r="C103" s="7">
        <v>12.25</v>
      </c>
      <c r="D103" s="34">
        <v>14.75</v>
      </c>
      <c r="E103" s="7">
        <f t="shared" si="13"/>
        <v>12.25</v>
      </c>
      <c r="F103" s="7">
        <f t="shared" si="14"/>
        <v>12.8625</v>
      </c>
      <c r="G103" s="7">
        <f t="shared" si="15"/>
        <v>10.078409090909092</v>
      </c>
      <c r="H103" s="7">
        <f t="shared" si="16"/>
        <v>1.1075174825174827</v>
      </c>
      <c r="I103" s="35">
        <f t="shared" si="21"/>
        <v>0.011075174825174828</v>
      </c>
      <c r="J103" s="16"/>
      <c r="K103" s="11">
        <f t="shared" si="20"/>
        <v>0</v>
      </c>
    </row>
    <row r="104" spans="1:151" s="55" customFormat="1" ht="15.75" thickBot="1">
      <c r="A104" s="42" t="s">
        <v>29</v>
      </c>
      <c r="B104" s="39">
        <v>23</v>
      </c>
      <c r="C104" s="40">
        <v>14</v>
      </c>
      <c r="D104" s="41">
        <v>17</v>
      </c>
      <c r="E104" s="40">
        <f>IF($J$2="AUS",C104,D104)</f>
        <v>14</v>
      </c>
      <c r="F104" s="40">
        <f t="shared" si="14"/>
        <v>14.7</v>
      </c>
      <c r="G104" s="40">
        <f>IF($I$3="Bronze",IF($J$2="AUS",(E104-((E104/1.1)*0.2))+(E104*0.05),(E104-((E104/1.15)*0.2))+(E104*0.05)),IF($J$2="AUS",(E104-((E104/1.1)*0.25))+(E104*0.05),(E104-((E104/1.15)*0.25))+(E104*0.05)))</f>
        <v>11.518181818181818</v>
      </c>
      <c r="H104" s="40">
        <f t="shared" si="16"/>
        <v>0.5007905138339921</v>
      </c>
      <c r="I104" s="43">
        <f t="shared" si="21"/>
        <v>0.005007905138339921</v>
      </c>
      <c r="J104" s="24"/>
      <c r="K104" s="25">
        <f t="shared" si="20"/>
        <v>0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</row>
    <row r="105" spans="1:151" s="66" customFormat="1" ht="35.25" customHeight="1" thickBot="1">
      <c r="A105" s="31" t="s">
        <v>30</v>
      </c>
      <c r="B105" s="62"/>
      <c r="C105" s="36"/>
      <c r="D105" s="62"/>
      <c r="E105" s="37"/>
      <c r="F105" s="37"/>
      <c r="G105" s="37"/>
      <c r="H105" s="37"/>
      <c r="I105" s="37"/>
      <c r="J105" s="63"/>
      <c r="K105" s="38"/>
      <c r="L105" s="64"/>
      <c r="M105" s="65"/>
      <c r="N105" s="65"/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/>
      <c r="AA105" s="65"/>
      <c r="AB105" s="65"/>
      <c r="AC105" s="65"/>
      <c r="AD105" s="65"/>
      <c r="AE105" s="65"/>
      <c r="AF105" s="65"/>
      <c r="AG105" s="65"/>
      <c r="AH105" s="65"/>
      <c r="AI105" s="65"/>
      <c r="AJ105" s="65"/>
      <c r="AK105" s="65"/>
      <c r="AL105" s="65"/>
      <c r="AM105" s="65"/>
      <c r="AN105" s="65"/>
      <c r="AO105" s="65"/>
      <c r="AP105" s="65"/>
      <c r="AQ105" s="65"/>
      <c r="AR105" s="65"/>
      <c r="AS105" s="65"/>
      <c r="AT105" s="65"/>
      <c r="AU105" s="65"/>
      <c r="AV105" s="65"/>
      <c r="AW105" s="65"/>
      <c r="AX105" s="65"/>
      <c r="AY105" s="65"/>
      <c r="AZ105" s="65"/>
      <c r="BA105" s="65"/>
      <c r="BB105" s="65"/>
      <c r="BC105" s="65"/>
      <c r="BD105" s="65"/>
      <c r="BE105" s="65"/>
      <c r="BF105" s="65"/>
      <c r="BG105" s="65"/>
      <c r="BH105" s="65"/>
      <c r="BI105" s="65"/>
      <c r="BJ105" s="65"/>
      <c r="BK105" s="65"/>
      <c r="BL105" s="65"/>
      <c r="BM105" s="65"/>
      <c r="BN105" s="65"/>
      <c r="BO105" s="65"/>
      <c r="BP105" s="65"/>
      <c r="BQ105" s="65"/>
      <c r="BR105" s="65"/>
      <c r="BS105" s="65"/>
      <c r="BT105" s="65"/>
      <c r="BU105" s="65"/>
      <c r="BV105" s="65"/>
      <c r="BW105" s="65"/>
      <c r="BX105" s="65"/>
      <c r="BY105" s="65"/>
      <c r="BZ105" s="65"/>
      <c r="CA105" s="65"/>
      <c r="CB105" s="65"/>
      <c r="CC105" s="65"/>
      <c r="CD105" s="65"/>
      <c r="CE105" s="65"/>
      <c r="CF105" s="65"/>
      <c r="CG105" s="65"/>
      <c r="CH105" s="65"/>
      <c r="CI105" s="65"/>
      <c r="CJ105" s="65"/>
      <c r="CK105" s="65"/>
      <c r="CL105" s="65"/>
      <c r="CM105" s="65"/>
      <c r="CN105" s="65"/>
      <c r="CO105" s="65"/>
      <c r="CP105" s="65"/>
      <c r="CQ105" s="65"/>
      <c r="CR105" s="65"/>
      <c r="CS105" s="65"/>
      <c r="CT105" s="65"/>
      <c r="CU105" s="65"/>
      <c r="CV105" s="65"/>
      <c r="CW105" s="65"/>
      <c r="CX105" s="65"/>
      <c r="CY105" s="65"/>
      <c r="CZ105" s="65"/>
      <c r="DA105" s="65"/>
      <c r="DB105" s="65"/>
      <c r="DC105" s="65"/>
      <c r="DD105" s="65"/>
      <c r="DE105" s="65"/>
      <c r="DF105" s="65"/>
      <c r="DG105" s="65"/>
      <c r="DH105" s="65"/>
      <c r="DI105" s="65"/>
      <c r="DJ105" s="65"/>
      <c r="DK105" s="65"/>
      <c r="DL105" s="65"/>
      <c r="DM105" s="65"/>
      <c r="DN105" s="65"/>
      <c r="DO105" s="65"/>
      <c r="DP105" s="65"/>
      <c r="DQ105" s="65"/>
      <c r="DR105" s="65"/>
      <c r="DS105" s="65"/>
      <c r="DT105" s="65"/>
      <c r="DU105" s="65"/>
      <c r="DV105" s="65"/>
      <c r="DW105" s="65"/>
      <c r="DX105" s="65"/>
      <c r="DY105" s="65"/>
      <c r="DZ105" s="65"/>
      <c r="EA105" s="65"/>
      <c r="EB105" s="65"/>
      <c r="EC105" s="65"/>
      <c r="ED105" s="65"/>
      <c r="EE105" s="65"/>
      <c r="EF105" s="65"/>
      <c r="EG105" s="65"/>
      <c r="EH105" s="65"/>
      <c r="EI105" s="65"/>
      <c r="EJ105" s="65"/>
      <c r="EK105" s="65"/>
      <c r="EL105" s="65"/>
      <c r="EM105" s="65"/>
      <c r="EN105" s="65"/>
      <c r="EO105" s="65"/>
      <c r="EP105" s="65"/>
      <c r="EQ105" s="65"/>
      <c r="ER105" s="65"/>
      <c r="ES105" s="65"/>
      <c r="ET105" s="65"/>
      <c r="EU105" s="65"/>
    </row>
    <row r="106" spans="1:151" ht="15">
      <c r="A106" s="32" t="s">
        <v>128</v>
      </c>
      <c r="B106" s="33">
        <v>96</v>
      </c>
      <c r="C106" s="7">
        <v>10.5</v>
      </c>
      <c r="D106" s="34">
        <v>12.5</v>
      </c>
      <c r="E106" s="7">
        <f aca="true" t="shared" si="22" ref="E106:E137">IF($J$2="AUS",C106,D106)</f>
        <v>10.5</v>
      </c>
      <c r="F106" s="7">
        <f aca="true" t="shared" si="23" ref="F106:F137">E106+(E106*0.05)</f>
        <v>11.025</v>
      </c>
      <c r="G106" s="7">
        <f aca="true" t="shared" si="24" ref="G106:G137">IF($I$3="Bronze",IF($J$2="AUS",(E106-((E106/1.1)*0.2))+(E106*0.05),(E106-((E106/1.15)*0.2))+(E106*0.05)),IF($J$2="AUS",(E106-((E106/1.1)*0.25))+(E106*0.05),(E106-((E106/1.15)*0.25))+(E106*0.05)))</f>
        <v>8.638636363636364</v>
      </c>
      <c r="H106" s="7">
        <f aca="true" t="shared" si="25" ref="H106:H137">G106/B106</f>
        <v>0.08998579545454545</v>
      </c>
      <c r="I106" s="15"/>
      <c r="J106" s="17"/>
      <c r="K106" s="11">
        <f>IF(I106&gt;0,J106*I106,J106*H106)</f>
        <v>0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</row>
    <row r="107" spans="1:151" s="56" customFormat="1" ht="15.75" customHeight="1">
      <c r="A107" s="42" t="s">
        <v>69</v>
      </c>
      <c r="B107" s="39">
        <v>160</v>
      </c>
      <c r="C107" s="40">
        <v>12.25</v>
      </c>
      <c r="D107" s="41">
        <v>14.75</v>
      </c>
      <c r="E107" s="88">
        <f t="shared" si="22"/>
        <v>12.25</v>
      </c>
      <c r="F107" s="88">
        <f t="shared" si="23"/>
        <v>12.8625</v>
      </c>
      <c r="G107" s="88">
        <f t="shared" si="24"/>
        <v>10.078409090909092</v>
      </c>
      <c r="H107" s="88">
        <f t="shared" si="25"/>
        <v>0.06299005681818183</v>
      </c>
      <c r="I107" s="23"/>
      <c r="J107" s="44"/>
      <c r="K107" s="25">
        <f aca="true" t="shared" si="26" ref="K107:K137">IF(I107&gt;0,J107*I107,J107*H107)</f>
        <v>0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</row>
    <row r="108" spans="1:11" s="9" customFormat="1" ht="15.75" customHeight="1">
      <c r="A108" s="32" t="s">
        <v>129</v>
      </c>
      <c r="B108" s="33">
        <v>125</v>
      </c>
      <c r="C108" s="7">
        <v>12.25</v>
      </c>
      <c r="D108" s="34">
        <v>14.75</v>
      </c>
      <c r="E108" s="7">
        <f t="shared" si="22"/>
        <v>12.25</v>
      </c>
      <c r="F108" s="7">
        <f t="shared" si="23"/>
        <v>12.8625</v>
      </c>
      <c r="G108" s="7">
        <f t="shared" si="24"/>
        <v>10.078409090909092</v>
      </c>
      <c r="H108" s="7">
        <f t="shared" si="25"/>
        <v>0.08062727272727274</v>
      </c>
      <c r="I108" s="15"/>
      <c r="J108" s="17"/>
      <c r="K108" s="11">
        <f t="shared" si="26"/>
        <v>0</v>
      </c>
    </row>
    <row r="109" spans="1:151" s="56" customFormat="1" ht="15.75" customHeight="1">
      <c r="A109" s="42" t="s">
        <v>70</v>
      </c>
      <c r="B109" s="39">
        <v>72</v>
      </c>
      <c r="C109" s="40">
        <v>8.75</v>
      </c>
      <c r="D109" s="41">
        <v>10.75</v>
      </c>
      <c r="E109" s="88">
        <f t="shared" si="22"/>
        <v>8.75</v>
      </c>
      <c r="F109" s="88">
        <f t="shared" si="23"/>
        <v>9.1875</v>
      </c>
      <c r="G109" s="88">
        <f t="shared" si="24"/>
        <v>7.198863636363637</v>
      </c>
      <c r="H109" s="88">
        <f t="shared" si="25"/>
        <v>0.09998421717171718</v>
      </c>
      <c r="I109" s="23"/>
      <c r="J109" s="44"/>
      <c r="K109" s="25">
        <f t="shared" si="26"/>
        <v>0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</row>
    <row r="110" spans="1:11" s="57" customFormat="1" ht="15">
      <c r="A110" s="32" t="s">
        <v>130</v>
      </c>
      <c r="B110" s="33">
        <v>100</v>
      </c>
      <c r="C110" s="7">
        <v>10.5</v>
      </c>
      <c r="D110" s="34">
        <v>12.5</v>
      </c>
      <c r="E110" s="7">
        <f t="shared" si="22"/>
        <v>10.5</v>
      </c>
      <c r="F110" s="7">
        <f t="shared" si="23"/>
        <v>11.025</v>
      </c>
      <c r="G110" s="7">
        <f t="shared" si="24"/>
        <v>8.638636363636364</v>
      </c>
      <c r="H110" s="7">
        <f t="shared" si="25"/>
        <v>0.08638636363636364</v>
      </c>
      <c r="I110" s="15"/>
      <c r="J110" s="17"/>
      <c r="K110" s="11">
        <f t="shared" si="26"/>
        <v>0</v>
      </c>
    </row>
    <row r="111" spans="1:151" s="55" customFormat="1" ht="15">
      <c r="A111" s="42" t="s">
        <v>131</v>
      </c>
      <c r="B111" s="39">
        <v>242</v>
      </c>
      <c r="C111" s="40">
        <v>12.25</v>
      </c>
      <c r="D111" s="41">
        <v>14.75</v>
      </c>
      <c r="E111" s="88">
        <f t="shared" si="22"/>
        <v>12.25</v>
      </c>
      <c r="F111" s="88">
        <f t="shared" si="23"/>
        <v>12.8625</v>
      </c>
      <c r="G111" s="88">
        <f t="shared" si="24"/>
        <v>10.078409090909092</v>
      </c>
      <c r="H111" s="88">
        <f t="shared" si="25"/>
        <v>0.04164631855747559</v>
      </c>
      <c r="I111" s="23"/>
      <c r="J111" s="44"/>
      <c r="K111" s="25">
        <f t="shared" si="26"/>
        <v>0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</row>
    <row r="112" spans="1:11" s="57" customFormat="1" ht="15">
      <c r="A112" s="32" t="s">
        <v>124</v>
      </c>
      <c r="B112" s="33">
        <v>140</v>
      </c>
      <c r="C112" s="7">
        <v>8.75</v>
      </c>
      <c r="D112" s="34">
        <v>10.5</v>
      </c>
      <c r="E112" s="7">
        <f t="shared" si="22"/>
        <v>8.75</v>
      </c>
      <c r="F112" s="7">
        <f t="shared" si="23"/>
        <v>9.1875</v>
      </c>
      <c r="G112" s="7">
        <f t="shared" si="24"/>
        <v>7.198863636363637</v>
      </c>
      <c r="H112" s="7">
        <f t="shared" si="25"/>
        <v>0.05142045454545455</v>
      </c>
      <c r="I112" s="15"/>
      <c r="J112" s="17"/>
      <c r="K112" s="11">
        <f t="shared" si="26"/>
        <v>0</v>
      </c>
    </row>
    <row r="113" spans="1:151" s="54" customFormat="1" ht="15.75" customHeight="1">
      <c r="A113" s="42" t="s">
        <v>125</v>
      </c>
      <c r="B113" s="39">
        <v>220</v>
      </c>
      <c r="C113" s="40">
        <v>12.25</v>
      </c>
      <c r="D113" s="41">
        <v>14.75</v>
      </c>
      <c r="E113" s="88">
        <f t="shared" si="22"/>
        <v>12.25</v>
      </c>
      <c r="F113" s="88">
        <f t="shared" si="23"/>
        <v>12.8625</v>
      </c>
      <c r="G113" s="88">
        <f t="shared" si="24"/>
        <v>10.078409090909092</v>
      </c>
      <c r="H113" s="88">
        <f t="shared" si="25"/>
        <v>0.045810950413223146</v>
      </c>
      <c r="I113" s="23"/>
      <c r="J113" s="44"/>
      <c r="K113" s="25">
        <f t="shared" si="26"/>
        <v>0</v>
      </c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</row>
    <row r="114" spans="1:11" s="6" customFormat="1" ht="15.75" customHeight="1">
      <c r="A114" s="32" t="s">
        <v>132</v>
      </c>
      <c r="B114" s="33">
        <v>48</v>
      </c>
      <c r="C114" s="7">
        <v>10.5</v>
      </c>
      <c r="D114" s="34">
        <v>12.5</v>
      </c>
      <c r="E114" s="7">
        <f t="shared" si="22"/>
        <v>10.5</v>
      </c>
      <c r="F114" s="7">
        <f t="shared" si="23"/>
        <v>11.025</v>
      </c>
      <c r="G114" s="7">
        <f t="shared" si="24"/>
        <v>8.638636363636364</v>
      </c>
      <c r="H114" s="7">
        <f t="shared" si="25"/>
        <v>0.1799715909090909</v>
      </c>
      <c r="I114" s="15"/>
      <c r="J114" s="17"/>
      <c r="K114" s="11">
        <f t="shared" si="26"/>
        <v>0</v>
      </c>
    </row>
    <row r="115" spans="1:151" s="54" customFormat="1" ht="15.75" customHeight="1">
      <c r="A115" s="20" t="s">
        <v>133</v>
      </c>
      <c r="B115" s="39">
        <v>200</v>
      </c>
      <c r="C115" s="40">
        <v>12.25</v>
      </c>
      <c r="D115" s="41">
        <v>14.75</v>
      </c>
      <c r="E115" s="88">
        <f t="shared" si="22"/>
        <v>12.25</v>
      </c>
      <c r="F115" s="88">
        <f t="shared" si="23"/>
        <v>12.8625</v>
      </c>
      <c r="G115" s="88">
        <f t="shared" si="24"/>
        <v>10.078409090909092</v>
      </c>
      <c r="H115" s="88">
        <f t="shared" si="25"/>
        <v>0.05039204545454546</v>
      </c>
      <c r="I115" s="23"/>
      <c r="J115" s="44"/>
      <c r="K115" s="25">
        <f t="shared" si="26"/>
        <v>0</v>
      </c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</row>
    <row r="116" spans="1:11" s="6" customFormat="1" ht="15.75" customHeight="1">
      <c r="A116" s="14" t="s">
        <v>134</v>
      </c>
      <c r="B116" s="33">
        <v>250</v>
      </c>
      <c r="C116" s="7">
        <v>12.25</v>
      </c>
      <c r="D116" s="34">
        <v>14.75</v>
      </c>
      <c r="E116" s="7">
        <f t="shared" si="22"/>
        <v>12.25</v>
      </c>
      <c r="F116" s="7">
        <f t="shared" si="23"/>
        <v>12.8625</v>
      </c>
      <c r="G116" s="7">
        <f t="shared" si="24"/>
        <v>10.078409090909092</v>
      </c>
      <c r="H116" s="7">
        <f t="shared" si="25"/>
        <v>0.04031363636363637</v>
      </c>
      <c r="I116" s="15"/>
      <c r="J116" s="17"/>
      <c r="K116" s="11">
        <f t="shared" si="26"/>
        <v>0</v>
      </c>
    </row>
    <row r="117" spans="1:151" s="55" customFormat="1" ht="15">
      <c r="A117" s="20" t="s">
        <v>135</v>
      </c>
      <c r="B117" s="39">
        <v>4</v>
      </c>
      <c r="C117" s="40">
        <v>12.25</v>
      </c>
      <c r="D117" s="41">
        <v>14.75</v>
      </c>
      <c r="E117" s="88">
        <f t="shared" si="22"/>
        <v>12.25</v>
      </c>
      <c r="F117" s="88">
        <f t="shared" si="23"/>
        <v>12.8625</v>
      </c>
      <c r="G117" s="88">
        <f t="shared" si="24"/>
        <v>10.078409090909092</v>
      </c>
      <c r="H117" s="88">
        <f t="shared" si="25"/>
        <v>2.519602272727273</v>
      </c>
      <c r="I117" s="23"/>
      <c r="J117" s="44"/>
      <c r="K117" s="25">
        <f t="shared" si="26"/>
        <v>0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</row>
    <row r="118" spans="1:11" s="9" customFormat="1" ht="15.75" customHeight="1">
      <c r="A118" s="14" t="s">
        <v>136</v>
      </c>
      <c r="B118" s="33">
        <v>40</v>
      </c>
      <c r="C118" s="7">
        <v>7.75</v>
      </c>
      <c r="D118" s="34">
        <v>9.5</v>
      </c>
      <c r="E118" s="7">
        <f t="shared" si="22"/>
        <v>7.75</v>
      </c>
      <c r="F118" s="7">
        <f t="shared" si="23"/>
        <v>8.1375</v>
      </c>
      <c r="G118" s="7">
        <f t="shared" si="24"/>
        <v>6.3761363636363635</v>
      </c>
      <c r="H118" s="7">
        <f t="shared" si="25"/>
        <v>0.15940340909090908</v>
      </c>
      <c r="I118" s="15"/>
      <c r="J118" s="17"/>
      <c r="K118" s="11">
        <f t="shared" si="26"/>
        <v>0</v>
      </c>
    </row>
    <row r="119" spans="1:151" s="56" customFormat="1" ht="15.75" customHeight="1">
      <c r="A119" s="77" t="s">
        <v>137</v>
      </c>
      <c r="B119" s="39">
        <v>24</v>
      </c>
      <c r="C119" s="40">
        <v>14</v>
      </c>
      <c r="D119" s="41">
        <v>16.75</v>
      </c>
      <c r="E119" s="88">
        <f t="shared" si="22"/>
        <v>14</v>
      </c>
      <c r="F119" s="88">
        <f t="shared" si="23"/>
        <v>14.7</v>
      </c>
      <c r="G119" s="88">
        <f t="shared" si="24"/>
        <v>11.518181818181818</v>
      </c>
      <c r="H119" s="88">
        <f t="shared" si="25"/>
        <v>0.4799242424242424</v>
      </c>
      <c r="I119" s="23"/>
      <c r="J119" s="44"/>
      <c r="K119" s="25">
        <f t="shared" si="26"/>
        <v>0</v>
      </c>
      <c r="L119" s="58"/>
      <c r="M119" s="57"/>
      <c r="N119" s="57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</row>
    <row r="120" spans="1:151" s="8" customFormat="1" ht="15.75" customHeight="1">
      <c r="A120" s="78" t="s">
        <v>138</v>
      </c>
      <c r="B120" s="33">
        <v>24</v>
      </c>
      <c r="C120" s="7">
        <v>14</v>
      </c>
      <c r="D120" s="34">
        <v>16.75</v>
      </c>
      <c r="E120" s="7">
        <f t="shared" si="22"/>
        <v>14</v>
      </c>
      <c r="F120" s="7">
        <f t="shared" si="23"/>
        <v>14.7</v>
      </c>
      <c r="G120" s="7">
        <f t="shared" si="24"/>
        <v>11.518181818181818</v>
      </c>
      <c r="H120" s="7">
        <f t="shared" si="25"/>
        <v>0.4799242424242424</v>
      </c>
      <c r="I120" s="15"/>
      <c r="J120" s="17"/>
      <c r="K120" s="11">
        <f t="shared" si="26"/>
        <v>0</v>
      </c>
      <c r="L120" s="58"/>
      <c r="M120" s="57"/>
      <c r="N120" s="57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</row>
    <row r="121" spans="1:151" s="56" customFormat="1" ht="15.75" customHeight="1">
      <c r="A121" s="42" t="s">
        <v>139</v>
      </c>
      <c r="B121" s="39">
        <v>18</v>
      </c>
      <c r="C121" s="40">
        <v>14</v>
      </c>
      <c r="D121" s="41">
        <v>16.75</v>
      </c>
      <c r="E121" s="88">
        <f t="shared" si="22"/>
        <v>14</v>
      </c>
      <c r="F121" s="88">
        <f t="shared" si="23"/>
        <v>14.7</v>
      </c>
      <c r="G121" s="88">
        <f t="shared" si="24"/>
        <v>11.518181818181818</v>
      </c>
      <c r="H121" s="88">
        <f t="shared" si="25"/>
        <v>0.6398989898989899</v>
      </c>
      <c r="I121" s="23"/>
      <c r="J121" s="44"/>
      <c r="K121" s="25">
        <f t="shared" si="26"/>
        <v>0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</row>
    <row r="122" spans="1:11" s="6" customFormat="1" ht="15.75" customHeight="1">
      <c r="A122" s="32" t="s">
        <v>71</v>
      </c>
      <c r="B122" s="33">
        <v>750</v>
      </c>
      <c r="C122" s="7">
        <v>8.75</v>
      </c>
      <c r="D122" s="34">
        <v>10.5</v>
      </c>
      <c r="E122" s="7">
        <f t="shared" si="22"/>
        <v>8.75</v>
      </c>
      <c r="F122" s="7">
        <f t="shared" si="23"/>
        <v>9.1875</v>
      </c>
      <c r="G122" s="7">
        <f t="shared" si="24"/>
        <v>7.198863636363637</v>
      </c>
      <c r="H122" s="7">
        <f t="shared" si="25"/>
        <v>0.00959848484848485</v>
      </c>
      <c r="I122" s="15"/>
      <c r="J122" s="17"/>
      <c r="K122" s="11">
        <f t="shared" si="26"/>
        <v>0</v>
      </c>
    </row>
    <row r="123" spans="1:11" s="6" customFormat="1" ht="15.75" customHeight="1">
      <c r="A123" s="42" t="s">
        <v>140</v>
      </c>
      <c r="B123" s="39">
        <v>25</v>
      </c>
      <c r="C123" s="40">
        <v>12.25</v>
      </c>
      <c r="D123" s="41">
        <v>14.75</v>
      </c>
      <c r="E123" s="88">
        <f t="shared" si="22"/>
        <v>12.25</v>
      </c>
      <c r="F123" s="88">
        <f t="shared" si="23"/>
        <v>12.8625</v>
      </c>
      <c r="G123" s="88">
        <f t="shared" si="24"/>
        <v>10.078409090909092</v>
      </c>
      <c r="H123" s="88">
        <f t="shared" si="25"/>
        <v>0.4031363636363637</v>
      </c>
      <c r="I123" s="23"/>
      <c r="J123" s="44"/>
      <c r="K123" s="25">
        <f t="shared" si="26"/>
        <v>0</v>
      </c>
    </row>
    <row r="124" spans="1:151" s="54" customFormat="1" ht="15.75" customHeight="1">
      <c r="A124" s="32" t="s">
        <v>141</v>
      </c>
      <c r="B124" s="33">
        <v>24</v>
      </c>
      <c r="C124" s="7">
        <v>13</v>
      </c>
      <c r="D124" s="34">
        <v>15.75</v>
      </c>
      <c r="E124" s="7">
        <f t="shared" si="22"/>
        <v>13</v>
      </c>
      <c r="F124" s="7">
        <f t="shared" si="23"/>
        <v>13.65</v>
      </c>
      <c r="G124" s="7">
        <f t="shared" si="24"/>
        <v>10.695454545454547</v>
      </c>
      <c r="H124" s="7">
        <f t="shared" si="25"/>
        <v>0.4456439393939395</v>
      </c>
      <c r="I124" s="15"/>
      <c r="J124" s="17"/>
      <c r="K124" s="11">
        <f t="shared" si="26"/>
        <v>0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</row>
    <row r="125" spans="1:11" s="6" customFormat="1" ht="15.75" customHeight="1">
      <c r="A125" s="42" t="s">
        <v>142</v>
      </c>
      <c r="B125" s="39">
        <v>72</v>
      </c>
      <c r="C125" s="40">
        <v>10.5</v>
      </c>
      <c r="D125" s="41">
        <v>12.5</v>
      </c>
      <c r="E125" s="88">
        <f t="shared" si="22"/>
        <v>10.5</v>
      </c>
      <c r="F125" s="88">
        <f t="shared" si="23"/>
        <v>11.025</v>
      </c>
      <c r="G125" s="88">
        <f t="shared" si="24"/>
        <v>8.638636363636364</v>
      </c>
      <c r="H125" s="88">
        <f t="shared" si="25"/>
        <v>0.1199810606060606</v>
      </c>
      <c r="I125" s="23"/>
      <c r="J125" s="44"/>
      <c r="K125" s="25">
        <f t="shared" si="26"/>
        <v>0</v>
      </c>
    </row>
    <row r="126" spans="1:151" s="54" customFormat="1" ht="15.75" customHeight="1">
      <c r="A126" s="32" t="s">
        <v>89</v>
      </c>
      <c r="B126" s="33">
        <v>24</v>
      </c>
      <c r="C126" s="7">
        <v>12.25</v>
      </c>
      <c r="D126" s="34">
        <v>14.75</v>
      </c>
      <c r="E126" s="7">
        <f t="shared" si="22"/>
        <v>12.25</v>
      </c>
      <c r="F126" s="7">
        <f t="shared" si="23"/>
        <v>12.8625</v>
      </c>
      <c r="G126" s="7">
        <f t="shared" si="24"/>
        <v>10.078409090909092</v>
      </c>
      <c r="H126" s="7">
        <f t="shared" si="25"/>
        <v>0.41993371212121217</v>
      </c>
      <c r="I126" s="15"/>
      <c r="J126" s="17"/>
      <c r="K126" s="11">
        <f t="shared" si="26"/>
        <v>0</v>
      </c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</row>
    <row r="127" spans="1:11" s="6" customFormat="1" ht="15.75" customHeight="1">
      <c r="A127" s="20" t="s">
        <v>68</v>
      </c>
      <c r="B127" s="39">
        <v>24</v>
      </c>
      <c r="C127" s="40">
        <v>6</v>
      </c>
      <c r="D127" s="41">
        <v>7.25</v>
      </c>
      <c r="E127" s="88">
        <f t="shared" si="22"/>
        <v>6</v>
      </c>
      <c r="F127" s="88">
        <f t="shared" si="23"/>
        <v>6.3</v>
      </c>
      <c r="G127" s="88">
        <f t="shared" si="24"/>
        <v>4.9363636363636365</v>
      </c>
      <c r="H127" s="88">
        <f t="shared" si="25"/>
        <v>0.2056818181818182</v>
      </c>
      <c r="I127" s="23"/>
      <c r="J127" s="44"/>
      <c r="K127" s="25">
        <f t="shared" si="26"/>
        <v>0</v>
      </c>
    </row>
    <row r="128" spans="1:151" s="54" customFormat="1" ht="15.75" customHeight="1">
      <c r="A128" s="14" t="s">
        <v>143</v>
      </c>
      <c r="B128" s="33">
        <v>20</v>
      </c>
      <c r="C128" s="7">
        <v>12.25</v>
      </c>
      <c r="D128" s="34">
        <v>14.75</v>
      </c>
      <c r="E128" s="7">
        <f t="shared" si="22"/>
        <v>12.25</v>
      </c>
      <c r="F128" s="7">
        <f t="shared" si="23"/>
        <v>12.8625</v>
      </c>
      <c r="G128" s="7">
        <f t="shared" si="24"/>
        <v>10.078409090909092</v>
      </c>
      <c r="H128" s="7">
        <f t="shared" si="25"/>
        <v>0.5039204545454546</v>
      </c>
      <c r="I128" s="15"/>
      <c r="J128" s="17"/>
      <c r="K128" s="11">
        <f t="shared" si="26"/>
        <v>0</v>
      </c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</row>
    <row r="129" spans="1:151" s="5" customFormat="1" ht="15.75" customHeight="1">
      <c r="A129" s="20" t="s">
        <v>72</v>
      </c>
      <c r="B129" s="39">
        <v>12</v>
      </c>
      <c r="C129" s="40">
        <v>10.5</v>
      </c>
      <c r="D129" s="41">
        <v>12.5</v>
      </c>
      <c r="E129" s="88">
        <f t="shared" si="22"/>
        <v>10.5</v>
      </c>
      <c r="F129" s="88">
        <f t="shared" si="23"/>
        <v>11.025</v>
      </c>
      <c r="G129" s="88">
        <f t="shared" si="24"/>
        <v>8.638636363636364</v>
      </c>
      <c r="H129" s="88">
        <f t="shared" si="25"/>
        <v>0.7198863636363636</v>
      </c>
      <c r="I129" s="23"/>
      <c r="J129" s="44"/>
      <c r="K129" s="25">
        <f t="shared" si="26"/>
        <v>0</v>
      </c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</row>
    <row r="130" spans="1:151" s="55" customFormat="1" ht="15">
      <c r="A130" s="14" t="s">
        <v>145</v>
      </c>
      <c r="B130" s="33">
        <v>13.8</v>
      </c>
      <c r="C130" s="7">
        <v>9.5</v>
      </c>
      <c r="D130" s="34">
        <v>11.5</v>
      </c>
      <c r="E130" s="7">
        <f t="shared" si="22"/>
        <v>9.5</v>
      </c>
      <c r="F130" s="7">
        <f t="shared" si="23"/>
        <v>9.975</v>
      </c>
      <c r="G130" s="7">
        <f t="shared" si="24"/>
        <v>7.815909090909091</v>
      </c>
      <c r="H130" s="7">
        <f t="shared" si="25"/>
        <v>0.5663702239789197</v>
      </c>
      <c r="I130" s="15"/>
      <c r="J130" s="17"/>
      <c r="K130" s="11">
        <f t="shared" si="26"/>
        <v>0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</row>
    <row r="131" spans="1:151" ht="15">
      <c r="A131" s="77" t="s">
        <v>144</v>
      </c>
      <c r="B131" s="39">
        <v>23</v>
      </c>
      <c r="C131" s="40">
        <v>14</v>
      </c>
      <c r="D131" s="41">
        <v>16.75</v>
      </c>
      <c r="E131" s="88">
        <f t="shared" si="22"/>
        <v>14</v>
      </c>
      <c r="F131" s="88">
        <f t="shared" si="23"/>
        <v>14.7</v>
      </c>
      <c r="G131" s="88">
        <f t="shared" si="24"/>
        <v>11.518181818181818</v>
      </c>
      <c r="H131" s="88">
        <f t="shared" si="25"/>
        <v>0.5007905138339921</v>
      </c>
      <c r="I131" s="23"/>
      <c r="J131" s="44"/>
      <c r="K131" s="25">
        <f t="shared" si="26"/>
        <v>0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</row>
    <row r="132" spans="1:151" s="55" customFormat="1" ht="15">
      <c r="A132" s="78" t="s">
        <v>146</v>
      </c>
      <c r="B132" s="33">
        <v>25</v>
      </c>
      <c r="C132" s="7">
        <v>13</v>
      </c>
      <c r="D132" s="34">
        <v>15.75</v>
      </c>
      <c r="E132" s="7">
        <f t="shared" si="22"/>
        <v>13</v>
      </c>
      <c r="F132" s="7">
        <f t="shared" si="23"/>
        <v>13.65</v>
      </c>
      <c r="G132" s="7">
        <f t="shared" si="24"/>
        <v>10.695454545454547</v>
      </c>
      <c r="H132" s="7">
        <f t="shared" si="25"/>
        <v>0.4278181818181819</v>
      </c>
      <c r="I132" s="15"/>
      <c r="J132" s="17"/>
      <c r="K132" s="11">
        <f t="shared" si="26"/>
        <v>0</v>
      </c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</row>
    <row r="133" spans="1:14" s="6" customFormat="1" ht="15.75" customHeight="1">
      <c r="A133" s="42" t="s">
        <v>67</v>
      </c>
      <c r="B133" s="39">
        <v>20</v>
      </c>
      <c r="C133" s="40">
        <v>10.5</v>
      </c>
      <c r="D133" s="41">
        <v>12.75</v>
      </c>
      <c r="E133" s="88">
        <f t="shared" si="22"/>
        <v>10.5</v>
      </c>
      <c r="F133" s="88">
        <f t="shared" si="23"/>
        <v>11.025</v>
      </c>
      <c r="G133" s="88">
        <f t="shared" si="24"/>
        <v>8.638636363636364</v>
      </c>
      <c r="H133" s="88">
        <f t="shared" si="25"/>
        <v>0.4319318181818182</v>
      </c>
      <c r="I133" s="23"/>
      <c r="J133" s="44"/>
      <c r="K133" s="25">
        <f t="shared" si="26"/>
        <v>0</v>
      </c>
      <c r="M133" s="57"/>
      <c r="N133" s="57"/>
    </row>
    <row r="134" spans="1:151" s="54" customFormat="1" ht="15.75" customHeight="1">
      <c r="A134" s="32" t="s">
        <v>127</v>
      </c>
      <c r="B134" s="33">
        <v>5</v>
      </c>
      <c r="C134" s="7">
        <v>15.75</v>
      </c>
      <c r="D134" s="34">
        <v>19.25</v>
      </c>
      <c r="E134" s="7">
        <f t="shared" si="22"/>
        <v>15.75</v>
      </c>
      <c r="F134" s="7">
        <f t="shared" si="23"/>
        <v>16.5375</v>
      </c>
      <c r="G134" s="7">
        <f t="shared" si="24"/>
        <v>12.957954545454546</v>
      </c>
      <c r="H134" s="7">
        <f t="shared" si="25"/>
        <v>2.5915909090909093</v>
      </c>
      <c r="I134" s="15"/>
      <c r="J134" s="17"/>
      <c r="K134" s="11">
        <f t="shared" si="26"/>
        <v>0</v>
      </c>
      <c r="L134" s="6"/>
      <c r="M134" s="57"/>
      <c r="N134" s="57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</row>
    <row r="135" spans="1:11" s="9" customFormat="1" ht="15.75" customHeight="1">
      <c r="A135" s="42" t="s">
        <v>31</v>
      </c>
      <c r="B135" s="39">
        <v>5</v>
      </c>
      <c r="C135" s="40">
        <v>9</v>
      </c>
      <c r="D135" s="41">
        <v>11</v>
      </c>
      <c r="E135" s="88">
        <f t="shared" si="22"/>
        <v>9</v>
      </c>
      <c r="F135" s="88">
        <f t="shared" si="23"/>
        <v>9.45</v>
      </c>
      <c r="G135" s="88">
        <f t="shared" si="24"/>
        <v>7.404545454545455</v>
      </c>
      <c r="H135" s="88">
        <f t="shared" si="25"/>
        <v>1.480909090909091</v>
      </c>
      <c r="I135" s="23"/>
      <c r="J135" s="44"/>
      <c r="K135" s="25">
        <f t="shared" si="26"/>
        <v>0</v>
      </c>
    </row>
    <row r="136" spans="1:151" s="56" customFormat="1" ht="15.75" customHeight="1">
      <c r="A136" s="32" t="s">
        <v>126</v>
      </c>
      <c r="B136" s="33">
        <v>3</v>
      </c>
      <c r="C136" s="7">
        <v>6</v>
      </c>
      <c r="D136" s="34">
        <v>7.25</v>
      </c>
      <c r="E136" s="7">
        <f t="shared" si="22"/>
        <v>6</v>
      </c>
      <c r="F136" s="7">
        <f t="shared" si="23"/>
        <v>6.3</v>
      </c>
      <c r="G136" s="7">
        <f t="shared" si="24"/>
        <v>4.9363636363636365</v>
      </c>
      <c r="H136" s="7">
        <f t="shared" si="25"/>
        <v>1.6454545454545455</v>
      </c>
      <c r="I136" s="15"/>
      <c r="J136" s="17"/>
      <c r="K136" s="11">
        <f t="shared" si="26"/>
        <v>0</v>
      </c>
      <c r="L136" s="58"/>
      <c r="M136" s="57"/>
      <c r="N136" s="57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</row>
    <row r="137" spans="1:11" s="9" customFormat="1" ht="15.75" customHeight="1" thickBot="1">
      <c r="A137" s="42" t="s">
        <v>32</v>
      </c>
      <c r="B137" s="39">
        <v>100</v>
      </c>
      <c r="C137" s="40">
        <v>20.5</v>
      </c>
      <c r="D137" s="41">
        <v>24.75</v>
      </c>
      <c r="E137" s="88">
        <f t="shared" si="22"/>
        <v>20.5</v>
      </c>
      <c r="F137" s="88">
        <f t="shared" si="23"/>
        <v>21.525</v>
      </c>
      <c r="G137" s="88">
        <f t="shared" si="24"/>
        <v>16.865909090909092</v>
      </c>
      <c r="H137" s="88">
        <f t="shared" si="25"/>
        <v>0.16865909090909093</v>
      </c>
      <c r="I137" s="23"/>
      <c r="J137" s="44"/>
      <c r="K137" s="25">
        <f t="shared" si="26"/>
        <v>0</v>
      </c>
    </row>
    <row r="138" spans="1:151" s="66" customFormat="1" ht="34.5" customHeight="1" thickBot="1">
      <c r="A138" s="31" t="s">
        <v>33</v>
      </c>
      <c r="B138" s="62"/>
      <c r="C138" s="36"/>
      <c r="D138" s="62"/>
      <c r="E138" s="37"/>
      <c r="F138" s="37"/>
      <c r="G138" s="37"/>
      <c r="H138" s="37"/>
      <c r="I138" s="37"/>
      <c r="J138" s="63"/>
      <c r="K138" s="38"/>
      <c r="L138" s="64"/>
      <c r="M138" s="65"/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  <c r="AJ138" s="65"/>
      <c r="AK138" s="65"/>
      <c r="AL138" s="65"/>
      <c r="AM138" s="65"/>
      <c r="AN138" s="65"/>
      <c r="AO138" s="65"/>
      <c r="AP138" s="65"/>
      <c r="AQ138" s="65"/>
      <c r="AR138" s="65"/>
      <c r="AS138" s="65"/>
      <c r="AT138" s="65"/>
      <c r="AU138" s="65"/>
      <c r="AV138" s="65"/>
      <c r="AW138" s="65"/>
      <c r="AX138" s="65"/>
      <c r="AY138" s="65"/>
      <c r="AZ138" s="65"/>
      <c r="BA138" s="65"/>
      <c r="BB138" s="65"/>
      <c r="BC138" s="65"/>
      <c r="BD138" s="65"/>
      <c r="BE138" s="65"/>
      <c r="BF138" s="65"/>
      <c r="BG138" s="65"/>
      <c r="BH138" s="65"/>
      <c r="BI138" s="65"/>
      <c r="BJ138" s="65"/>
      <c r="BK138" s="65"/>
      <c r="BL138" s="65"/>
      <c r="BM138" s="65"/>
      <c r="BN138" s="65"/>
      <c r="BO138" s="65"/>
      <c r="BP138" s="65"/>
      <c r="BQ138" s="65"/>
      <c r="BR138" s="65"/>
      <c r="BS138" s="65"/>
      <c r="BT138" s="65"/>
      <c r="BU138" s="65"/>
      <c r="BV138" s="65"/>
      <c r="BW138" s="65"/>
      <c r="BX138" s="65"/>
      <c r="BY138" s="65"/>
      <c r="BZ138" s="65"/>
      <c r="CA138" s="65"/>
      <c r="CB138" s="65"/>
      <c r="CC138" s="65"/>
      <c r="CD138" s="65"/>
      <c r="CE138" s="65"/>
      <c r="CF138" s="65"/>
      <c r="CG138" s="65"/>
      <c r="CH138" s="65"/>
      <c r="CI138" s="65"/>
      <c r="CJ138" s="65"/>
      <c r="CK138" s="65"/>
      <c r="CL138" s="65"/>
      <c r="CM138" s="65"/>
      <c r="CN138" s="65"/>
      <c r="CO138" s="65"/>
      <c r="CP138" s="65"/>
      <c r="CQ138" s="65"/>
      <c r="CR138" s="65"/>
      <c r="CS138" s="65"/>
      <c r="CT138" s="65"/>
      <c r="CU138" s="65"/>
      <c r="CV138" s="65"/>
      <c r="CW138" s="65"/>
      <c r="CX138" s="65"/>
      <c r="CY138" s="65"/>
      <c r="CZ138" s="65"/>
      <c r="DA138" s="65"/>
      <c r="DB138" s="65"/>
      <c r="DC138" s="65"/>
      <c r="DD138" s="65"/>
      <c r="DE138" s="65"/>
      <c r="DF138" s="65"/>
      <c r="DG138" s="65"/>
      <c r="DH138" s="65"/>
      <c r="DI138" s="65"/>
      <c r="DJ138" s="65"/>
      <c r="DK138" s="65"/>
      <c r="DL138" s="65"/>
      <c r="DM138" s="65"/>
      <c r="DN138" s="65"/>
      <c r="DO138" s="65"/>
      <c r="DP138" s="65"/>
      <c r="DQ138" s="65"/>
      <c r="DR138" s="65"/>
      <c r="DS138" s="65"/>
      <c r="DT138" s="65"/>
      <c r="DU138" s="65"/>
      <c r="DV138" s="65"/>
      <c r="DW138" s="65"/>
      <c r="DX138" s="65"/>
      <c r="DY138" s="65"/>
      <c r="DZ138" s="65"/>
      <c r="EA138" s="65"/>
      <c r="EB138" s="65"/>
      <c r="EC138" s="65"/>
      <c r="ED138" s="65"/>
      <c r="EE138" s="65"/>
      <c r="EF138" s="65"/>
      <c r="EG138" s="65"/>
      <c r="EH138" s="65"/>
      <c r="EI138" s="65"/>
      <c r="EJ138" s="65"/>
      <c r="EK138" s="65"/>
      <c r="EL138" s="65"/>
      <c r="EM138" s="65"/>
      <c r="EN138" s="65"/>
      <c r="EO138" s="65"/>
      <c r="EP138" s="65"/>
      <c r="EQ138" s="65"/>
      <c r="ER138" s="65"/>
      <c r="ES138" s="65"/>
      <c r="ET138" s="65"/>
      <c r="EU138" s="65"/>
    </row>
    <row r="139" spans="1:151" s="54" customFormat="1" ht="15.75" customHeight="1">
      <c r="A139" s="45" t="s">
        <v>73</v>
      </c>
      <c r="B139" s="46">
        <v>20</v>
      </c>
      <c r="C139" s="47">
        <v>61</v>
      </c>
      <c r="D139" s="48">
        <v>74</v>
      </c>
      <c r="E139" s="88">
        <f aca="true" t="shared" si="27" ref="E139:E146">IF($J$2="AUS",C139,D139)</f>
        <v>61</v>
      </c>
      <c r="F139" s="88">
        <f aca="true" t="shared" si="28" ref="F139:F146">E139+(E139*0.05)</f>
        <v>64.05</v>
      </c>
      <c r="G139" s="88">
        <f aca="true" t="shared" si="29" ref="G139:G146">IF($I$3="Bronze",IF($J$2="AUS",(E139-((E139/1.1)*0.2))+(E139*0.05),(E139-((E139/1.15)*0.2))+(E139*0.05)),IF($J$2="AUS",(E139-((E139/1.1)*0.25))+(E139*0.05),(E139-((E139/1.15)*0.25))+(E139*0.05)))</f>
        <v>50.18636363636364</v>
      </c>
      <c r="H139" s="88">
        <f aca="true" t="shared" si="30" ref="H139:H146">G139/B139</f>
        <v>2.509318181818182</v>
      </c>
      <c r="I139" s="67"/>
      <c r="J139" s="68"/>
      <c r="K139" s="69">
        <f aca="true" t="shared" si="31" ref="K139:K185">IF(I139&gt;0,J139*I139,J139*H139)</f>
        <v>0</v>
      </c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</row>
    <row r="140" spans="1:11" s="6" customFormat="1" ht="15.75" customHeight="1">
      <c r="A140" s="32" t="s">
        <v>147</v>
      </c>
      <c r="B140" s="33">
        <v>20</v>
      </c>
      <c r="C140" s="7">
        <v>61</v>
      </c>
      <c r="D140" s="34">
        <v>74</v>
      </c>
      <c r="E140" s="7">
        <f t="shared" si="27"/>
        <v>61</v>
      </c>
      <c r="F140" s="7">
        <f t="shared" si="28"/>
        <v>64.05</v>
      </c>
      <c r="G140" s="7">
        <f t="shared" si="29"/>
        <v>50.18636363636364</v>
      </c>
      <c r="H140" s="7">
        <f t="shared" si="30"/>
        <v>2.509318181818182</v>
      </c>
      <c r="I140" s="10"/>
      <c r="J140" s="17"/>
      <c r="K140" s="11">
        <f t="shared" si="31"/>
        <v>0</v>
      </c>
    </row>
    <row r="141" spans="1:151" s="54" customFormat="1" ht="15.75" customHeight="1">
      <c r="A141" s="42" t="s">
        <v>148</v>
      </c>
      <c r="B141" s="39">
        <v>20</v>
      </c>
      <c r="C141" s="40">
        <v>37</v>
      </c>
      <c r="D141" s="41">
        <v>44</v>
      </c>
      <c r="E141" s="88">
        <f t="shared" si="27"/>
        <v>37</v>
      </c>
      <c r="F141" s="88">
        <f t="shared" si="28"/>
        <v>38.85</v>
      </c>
      <c r="G141" s="88">
        <f t="shared" si="29"/>
        <v>30.440909090909095</v>
      </c>
      <c r="H141" s="88">
        <f t="shared" si="30"/>
        <v>1.5220454545454547</v>
      </c>
      <c r="I141" s="60"/>
      <c r="J141" s="44"/>
      <c r="K141" s="25">
        <f t="shared" si="31"/>
        <v>0</v>
      </c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</row>
    <row r="142" spans="1:11" s="6" customFormat="1" ht="15.75" customHeight="1">
      <c r="A142" s="32" t="s">
        <v>73</v>
      </c>
      <c r="B142" s="33">
        <v>20</v>
      </c>
      <c r="C142" s="7">
        <v>61</v>
      </c>
      <c r="D142" s="34">
        <v>74</v>
      </c>
      <c r="E142" s="7">
        <f t="shared" si="27"/>
        <v>61</v>
      </c>
      <c r="F142" s="7">
        <f t="shared" si="28"/>
        <v>64.05</v>
      </c>
      <c r="G142" s="7">
        <f t="shared" si="29"/>
        <v>50.18636363636364</v>
      </c>
      <c r="H142" s="7">
        <f t="shared" si="30"/>
        <v>2.509318181818182</v>
      </c>
      <c r="I142" s="10"/>
      <c r="J142" s="17"/>
      <c r="K142" s="11">
        <f t="shared" si="31"/>
        <v>0</v>
      </c>
    </row>
    <row r="143" spans="1:151" s="54" customFormat="1" ht="15.75" customHeight="1">
      <c r="A143" s="42" t="s">
        <v>74</v>
      </c>
      <c r="B143" s="39">
        <v>20</v>
      </c>
      <c r="C143" s="40">
        <v>37</v>
      </c>
      <c r="D143" s="41">
        <v>45</v>
      </c>
      <c r="E143" s="88">
        <f t="shared" si="27"/>
        <v>37</v>
      </c>
      <c r="F143" s="88">
        <f t="shared" si="28"/>
        <v>38.85</v>
      </c>
      <c r="G143" s="88">
        <f t="shared" si="29"/>
        <v>30.440909090909095</v>
      </c>
      <c r="H143" s="88">
        <f t="shared" si="30"/>
        <v>1.5220454545454547</v>
      </c>
      <c r="I143" s="60"/>
      <c r="J143" s="44"/>
      <c r="K143" s="25">
        <f t="shared" si="31"/>
        <v>0</v>
      </c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</row>
    <row r="144" spans="1:11" s="6" customFormat="1" ht="15.75" customHeight="1">
      <c r="A144" s="32" t="s">
        <v>149</v>
      </c>
      <c r="B144" s="33">
        <v>20</v>
      </c>
      <c r="C144" s="7">
        <v>61</v>
      </c>
      <c r="D144" s="34">
        <v>74</v>
      </c>
      <c r="E144" s="7">
        <f t="shared" si="27"/>
        <v>61</v>
      </c>
      <c r="F144" s="7">
        <f t="shared" si="28"/>
        <v>64.05</v>
      </c>
      <c r="G144" s="7">
        <f t="shared" si="29"/>
        <v>50.18636363636364</v>
      </c>
      <c r="H144" s="7">
        <f t="shared" si="30"/>
        <v>2.509318181818182</v>
      </c>
      <c r="I144" s="10"/>
      <c r="J144" s="17"/>
      <c r="K144" s="11">
        <f t="shared" si="31"/>
        <v>0</v>
      </c>
    </row>
    <row r="145" spans="1:85" s="54" customFormat="1" ht="15.75" customHeight="1">
      <c r="A145" s="42" t="s">
        <v>150</v>
      </c>
      <c r="B145" s="39">
        <v>20</v>
      </c>
      <c r="C145" s="40">
        <v>37</v>
      </c>
      <c r="D145" s="41">
        <v>45</v>
      </c>
      <c r="E145" s="88">
        <f t="shared" si="27"/>
        <v>37</v>
      </c>
      <c r="F145" s="88">
        <f t="shared" si="28"/>
        <v>38.85</v>
      </c>
      <c r="G145" s="88">
        <f t="shared" si="29"/>
        <v>30.440909090909095</v>
      </c>
      <c r="H145" s="88">
        <f t="shared" si="30"/>
        <v>1.5220454545454547</v>
      </c>
      <c r="I145" s="60"/>
      <c r="J145" s="44"/>
      <c r="K145" s="25">
        <f t="shared" si="31"/>
        <v>0</v>
      </c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</row>
    <row r="146" spans="1:11" s="6" customFormat="1" ht="15.75" customHeight="1" thickBot="1">
      <c r="A146" s="70" t="s">
        <v>151</v>
      </c>
      <c r="B146" s="71">
        <v>16</v>
      </c>
      <c r="C146" s="72">
        <v>31</v>
      </c>
      <c r="D146" s="73">
        <v>38</v>
      </c>
      <c r="E146" s="7">
        <f t="shared" si="27"/>
        <v>31</v>
      </c>
      <c r="F146" s="7">
        <f t="shared" si="28"/>
        <v>32.55</v>
      </c>
      <c r="G146" s="7">
        <f t="shared" si="29"/>
        <v>25.504545454545454</v>
      </c>
      <c r="H146" s="7">
        <f t="shared" si="30"/>
        <v>1.5940340909090909</v>
      </c>
      <c r="I146" s="74"/>
      <c r="J146" s="75"/>
      <c r="K146" s="76">
        <f t="shared" si="31"/>
        <v>0</v>
      </c>
    </row>
    <row r="147" spans="1:151" s="5" customFormat="1" ht="35.25" customHeight="1" thickBot="1">
      <c r="A147" s="245" t="s">
        <v>191</v>
      </c>
      <c r="B147" s="246"/>
      <c r="C147" s="84"/>
      <c r="D147" s="106"/>
      <c r="E147" s="85"/>
      <c r="F147" s="85"/>
      <c r="G147" s="85"/>
      <c r="H147" s="85"/>
      <c r="I147" s="85"/>
      <c r="J147" s="99"/>
      <c r="K147" s="86"/>
      <c r="L147" s="100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  <c r="BR147" s="101"/>
      <c r="BS147" s="101"/>
      <c r="BT147" s="101"/>
      <c r="BU147" s="101"/>
      <c r="BV147" s="101"/>
      <c r="BW147" s="101"/>
      <c r="BX147" s="101"/>
      <c r="BY147" s="101"/>
      <c r="BZ147" s="101"/>
      <c r="CA147" s="101"/>
      <c r="CB147" s="101"/>
      <c r="CC147" s="101"/>
      <c r="CD147" s="101"/>
      <c r="CE147" s="101"/>
      <c r="CF147" s="101"/>
      <c r="CG147" s="101"/>
      <c r="CH147" s="101"/>
      <c r="CI147" s="101"/>
      <c r="CJ147" s="101"/>
      <c r="CK147" s="101"/>
      <c r="CL147" s="101"/>
      <c r="CM147" s="101"/>
      <c r="CN147" s="101"/>
      <c r="CO147" s="101"/>
      <c r="CP147" s="101"/>
      <c r="CQ147" s="101"/>
      <c r="CR147" s="101"/>
      <c r="CS147" s="101"/>
      <c r="CT147" s="101"/>
      <c r="CU147" s="101"/>
      <c r="CV147" s="101"/>
      <c r="CW147" s="101"/>
      <c r="CX147" s="101"/>
      <c r="CY147" s="101"/>
      <c r="CZ147" s="101"/>
      <c r="DA147" s="101"/>
      <c r="DB147" s="101"/>
      <c r="DC147" s="101"/>
      <c r="DD147" s="101"/>
      <c r="DE147" s="101"/>
      <c r="DF147" s="101"/>
      <c r="DG147" s="101"/>
      <c r="DH147" s="101"/>
      <c r="DI147" s="101"/>
      <c r="DJ147" s="101"/>
      <c r="DK147" s="101"/>
      <c r="DL147" s="101"/>
      <c r="DM147" s="101"/>
      <c r="DN147" s="101"/>
      <c r="DO147" s="101"/>
      <c r="DP147" s="101"/>
      <c r="DQ147" s="101"/>
      <c r="DR147" s="101"/>
      <c r="DS147" s="101"/>
      <c r="DT147" s="101"/>
      <c r="DU147" s="101"/>
      <c r="DV147" s="101"/>
      <c r="DW147" s="101"/>
      <c r="DX147" s="101"/>
      <c r="DY147" s="101"/>
      <c r="DZ147" s="101"/>
      <c r="EA147" s="101"/>
      <c r="EB147" s="101"/>
      <c r="EC147" s="101"/>
      <c r="ED147" s="101"/>
      <c r="EE147" s="101"/>
      <c r="EF147" s="101"/>
      <c r="EG147" s="101"/>
      <c r="EH147" s="101"/>
      <c r="EI147" s="101"/>
      <c r="EJ147" s="101"/>
      <c r="EK147" s="101"/>
      <c r="EL147" s="101"/>
      <c r="EM147" s="101"/>
      <c r="EN147" s="101"/>
      <c r="EO147" s="101"/>
      <c r="EP147" s="101"/>
      <c r="EQ147" s="101"/>
      <c r="ER147" s="101"/>
      <c r="ES147" s="101"/>
      <c r="ET147" s="101"/>
      <c r="EU147" s="101"/>
    </row>
    <row r="148" spans="1:151" s="6" customFormat="1" ht="14.25">
      <c r="A148" s="92" t="s">
        <v>153</v>
      </c>
      <c r="B148" s="93">
        <v>24</v>
      </c>
      <c r="C148" s="94">
        <v>14.75</v>
      </c>
      <c r="D148" s="95">
        <v>17.75</v>
      </c>
      <c r="E148" s="88">
        <f aca="true" t="shared" si="32" ref="E148:E156">IF($J$2="AUS",C148,D148)</f>
        <v>14.75</v>
      </c>
      <c r="F148" s="88">
        <f aca="true" t="shared" si="33" ref="F148:F156">E148+(E148*0.05)</f>
        <v>15.4875</v>
      </c>
      <c r="G148" s="88">
        <f aca="true" t="shared" si="34" ref="G148:G156">IF($I$3="Bronze",IF($J$2="AUS",(E148-((E148/1.1)*0.2))+(E148*0.05),(E148-((E148/1.15)*0.2))+(E148*0.05)),IF($J$2="AUS",(E148-((E148/1.1)*0.25))+(E148*0.05),(E148-((E148/1.15)*0.25))+(E148*0.05)))</f>
        <v>12.135227272727274</v>
      </c>
      <c r="H148" s="88">
        <f aca="true" t="shared" si="35" ref="H148:H156">G148/B148</f>
        <v>0.5056344696969698</v>
      </c>
      <c r="I148" s="102"/>
      <c r="J148" s="103"/>
      <c r="K148" s="69">
        <f t="shared" si="31"/>
        <v>0</v>
      </c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  <c r="AA148" s="80"/>
      <c r="AB148" s="80"/>
      <c r="AC148" s="80"/>
      <c r="AD148" s="80"/>
      <c r="AE148" s="80"/>
      <c r="AF148" s="80"/>
      <c r="AG148" s="80"/>
      <c r="AH148" s="80"/>
      <c r="AI148" s="80"/>
      <c r="AJ148" s="80"/>
      <c r="AK148" s="80"/>
      <c r="AL148" s="80"/>
      <c r="AM148" s="80"/>
      <c r="AN148" s="80"/>
      <c r="AO148" s="80"/>
      <c r="AP148" s="80"/>
      <c r="AQ148" s="80"/>
      <c r="AR148" s="80"/>
      <c r="AS148" s="80"/>
      <c r="AT148" s="80"/>
      <c r="AU148" s="80"/>
      <c r="AV148" s="80"/>
      <c r="AW148" s="80"/>
      <c r="AX148" s="80"/>
      <c r="AY148" s="80"/>
      <c r="AZ148" s="80"/>
      <c r="BA148" s="80"/>
      <c r="BB148" s="80"/>
      <c r="BC148" s="80"/>
      <c r="BD148" s="80"/>
      <c r="BE148" s="80"/>
      <c r="BF148" s="80"/>
      <c r="BG148" s="80"/>
      <c r="BH148" s="80"/>
      <c r="BI148" s="80"/>
      <c r="BJ148" s="80"/>
      <c r="BK148" s="80"/>
      <c r="BL148" s="80"/>
      <c r="BM148" s="80"/>
      <c r="BN148" s="80"/>
      <c r="BO148" s="80"/>
      <c r="BP148" s="80"/>
      <c r="BQ148" s="80"/>
      <c r="BR148" s="80"/>
      <c r="BS148" s="80"/>
      <c r="BT148" s="80"/>
      <c r="BU148" s="80"/>
      <c r="BV148" s="80"/>
      <c r="BW148" s="80"/>
      <c r="BX148" s="80"/>
      <c r="BY148" s="80"/>
      <c r="BZ148" s="80"/>
      <c r="CA148" s="80"/>
      <c r="CB148" s="80"/>
      <c r="CC148" s="80"/>
      <c r="CD148" s="80"/>
      <c r="CE148" s="80"/>
      <c r="CF148" s="80"/>
      <c r="CG148" s="80"/>
      <c r="CH148" s="80"/>
      <c r="CI148" s="80"/>
      <c r="CJ148" s="80"/>
      <c r="CK148" s="80"/>
      <c r="CL148" s="80"/>
      <c r="CM148" s="80"/>
      <c r="CN148" s="80"/>
      <c r="CO148" s="80"/>
      <c r="CP148" s="80"/>
      <c r="CQ148" s="80"/>
      <c r="CR148" s="80"/>
      <c r="CS148" s="80"/>
      <c r="CT148" s="80"/>
      <c r="CU148" s="80"/>
      <c r="CV148" s="80"/>
      <c r="CW148" s="80"/>
      <c r="CX148" s="80"/>
      <c r="CY148" s="80"/>
      <c r="CZ148" s="80"/>
      <c r="DA148" s="80"/>
      <c r="DB148" s="80"/>
      <c r="DC148" s="80"/>
      <c r="DD148" s="80"/>
      <c r="DE148" s="80"/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</row>
    <row r="149" spans="1:151" s="5" customFormat="1" ht="14.25">
      <c r="A149" s="32" t="s">
        <v>154</v>
      </c>
      <c r="B149" s="33">
        <v>12</v>
      </c>
      <c r="C149" s="7">
        <v>19.25</v>
      </c>
      <c r="D149" s="34">
        <v>23</v>
      </c>
      <c r="E149" s="7">
        <f t="shared" si="32"/>
        <v>19.25</v>
      </c>
      <c r="F149" s="7">
        <f t="shared" si="33"/>
        <v>20.2125</v>
      </c>
      <c r="G149" s="7">
        <f t="shared" si="34"/>
        <v>15.8375</v>
      </c>
      <c r="H149" s="7">
        <f t="shared" si="35"/>
        <v>1.3197916666666667</v>
      </c>
      <c r="I149" s="81"/>
      <c r="J149" s="82"/>
      <c r="K149" s="11">
        <f t="shared" si="31"/>
        <v>0</v>
      </c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  <c r="AA149" s="80"/>
      <c r="AB149" s="80"/>
      <c r="AC149" s="80"/>
      <c r="AD149" s="80"/>
      <c r="AE149" s="80"/>
      <c r="AF149" s="80"/>
      <c r="AG149" s="80"/>
      <c r="AH149" s="80"/>
      <c r="AI149" s="80"/>
      <c r="AJ149" s="80"/>
      <c r="AK149" s="80"/>
      <c r="AL149" s="80"/>
      <c r="AM149" s="80"/>
      <c r="AN149" s="80"/>
      <c r="AO149" s="80"/>
      <c r="AP149" s="80"/>
      <c r="AQ149" s="80"/>
      <c r="AR149" s="80"/>
      <c r="AS149" s="80"/>
      <c r="AT149" s="80"/>
      <c r="AU149" s="80"/>
      <c r="AV149" s="80"/>
      <c r="AW149" s="80"/>
      <c r="AX149" s="80"/>
      <c r="AY149" s="80"/>
      <c r="AZ149" s="80"/>
      <c r="BA149" s="80"/>
      <c r="BB149" s="80"/>
      <c r="BC149" s="80"/>
      <c r="BD149" s="80"/>
      <c r="BE149" s="80"/>
      <c r="BF149" s="80"/>
      <c r="BG149" s="80"/>
      <c r="BH149" s="80"/>
      <c r="BI149" s="80"/>
      <c r="BJ149" s="80"/>
      <c r="BK149" s="80"/>
      <c r="BL149" s="80"/>
      <c r="BM149" s="80"/>
      <c r="BN149" s="80"/>
      <c r="BO149" s="80"/>
      <c r="BP149" s="80"/>
      <c r="BQ149" s="80"/>
      <c r="BR149" s="80"/>
      <c r="BS149" s="80"/>
      <c r="BT149" s="80"/>
      <c r="BU149" s="80"/>
      <c r="BV149" s="80"/>
      <c r="BW149" s="80"/>
      <c r="BX149" s="80"/>
      <c r="BY149" s="80"/>
      <c r="BZ149" s="80"/>
      <c r="CA149" s="80"/>
      <c r="CB149" s="80"/>
      <c r="CC149" s="80"/>
      <c r="CD149" s="80"/>
      <c r="CE149" s="80"/>
      <c r="CF149" s="80"/>
      <c r="CG149" s="80"/>
      <c r="CH149" s="80"/>
      <c r="CI149" s="80"/>
      <c r="CJ149" s="80"/>
      <c r="CK149" s="80"/>
      <c r="CL149" s="80"/>
      <c r="CM149" s="80"/>
      <c r="CN149" s="80"/>
      <c r="CO149" s="80"/>
      <c r="CP149" s="80"/>
      <c r="CQ149" s="80"/>
      <c r="CR149" s="80"/>
      <c r="CS149" s="80"/>
      <c r="CT149" s="80"/>
      <c r="CU149" s="80"/>
      <c r="CV149" s="80"/>
      <c r="CW149" s="80"/>
      <c r="CX149" s="80"/>
      <c r="CY149" s="80"/>
      <c r="CZ149" s="80"/>
      <c r="DA149" s="80"/>
      <c r="DB149" s="80"/>
      <c r="DC149" s="80"/>
      <c r="DD149" s="80"/>
      <c r="DE149" s="80"/>
      <c r="DF149" s="80"/>
      <c r="DG149" s="80"/>
      <c r="DH149" s="80"/>
      <c r="DI149" s="80"/>
      <c r="DJ149" s="80"/>
      <c r="DK149" s="80"/>
      <c r="DL149" s="80"/>
      <c r="DM149" s="80"/>
      <c r="DN149" s="80"/>
      <c r="DO149" s="80"/>
      <c r="DP149" s="80"/>
      <c r="DQ149" s="80"/>
      <c r="DR149" s="80"/>
      <c r="DS149" s="80"/>
      <c r="DT149" s="80"/>
      <c r="DU149" s="80"/>
      <c r="DV149" s="80"/>
      <c r="DW149" s="80"/>
      <c r="DX149" s="80"/>
      <c r="DY149" s="80"/>
      <c r="DZ149" s="80"/>
      <c r="EA149" s="80"/>
      <c r="EB149" s="80"/>
      <c r="EC149" s="80"/>
      <c r="ED149" s="80"/>
      <c r="EE149" s="80"/>
      <c r="EF149" s="80"/>
      <c r="EG149" s="80"/>
      <c r="EH149" s="80"/>
      <c r="EI149" s="80"/>
      <c r="EJ149" s="80"/>
      <c r="EK149" s="80"/>
      <c r="EL149" s="80"/>
      <c r="EM149" s="80"/>
      <c r="EN149" s="80"/>
      <c r="EO149" s="80"/>
      <c r="EP149" s="80"/>
      <c r="EQ149" s="80"/>
      <c r="ER149" s="80"/>
      <c r="ES149" s="80"/>
      <c r="ET149" s="80"/>
      <c r="EU149" s="80"/>
    </row>
    <row r="150" spans="1:151" s="5" customFormat="1" ht="14.25">
      <c r="A150" s="90" t="s">
        <v>155</v>
      </c>
      <c r="B150" s="87">
        <v>12</v>
      </c>
      <c r="C150" s="88">
        <v>24.25</v>
      </c>
      <c r="D150" s="89">
        <v>29.5</v>
      </c>
      <c r="E150" s="88">
        <f t="shared" si="32"/>
        <v>24.25</v>
      </c>
      <c r="F150" s="88">
        <f t="shared" si="33"/>
        <v>25.4625</v>
      </c>
      <c r="G150" s="88">
        <f t="shared" si="34"/>
        <v>19.951136363636362</v>
      </c>
      <c r="H150" s="88">
        <f t="shared" si="35"/>
        <v>1.6625946969696968</v>
      </c>
      <c r="I150" s="97"/>
      <c r="J150" s="91"/>
      <c r="K150" s="25">
        <f t="shared" si="31"/>
        <v>0</v>
      </c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0"/>
      <c r="AD150" s="80"/>
      <c r="AE150" s="80"/>
      <c r="AF150" s="80"/>
      <c r="AG150" s="80"/>
      <c r="AH150" s="80"/>
      <c r="AI150" s="80"/>
      <c r="AJ150" s="80"/>
      <c r="AK150" s="80"/>
      <c r="AL150" s="80"/>
      <c r="AM150" s="80"/>
      <c r="AN150" s="80"/>
      <c r="AO150" s="80"/>
      <c r="AP150" s="80"/>
      <c r="AQ150" s="80"/>
      <c r="AR150" s="80"/>
      <c r="AS150" s="80"/>
      <c r="AT150" s="80"/>
      <c r="AU150" s="80"/>
      <c r="AV150" s="80"/>
      <c r="AW150" s="80"/>
      <c r="AX150" s="80"/>
      <c r="AY150" s="80"/>
      <c r="AZ150" s="80"/>
      <c r="BA150" s="80"/>
      <c r="BB150" s="80"/>
      <c r="BC150" s="80"/>
      <c r="BD150" s="80"/>
      <c r="BE150" s="80"/>
      <c r="BF150" s="80"/>
      <c r="BG150" s="80"/>
      <c r="BH150" s="80"/>
      <c r="BI150" s="80"/>
      <c r="BJ150" s="80"/>
      <c r="BK150" s="80"/>
      <c r="BL150" s="80"/>
      <c r="BM150" s="80"/>
      <c r="BN150" s="80"/>
      <c r="BO150" s="80"/>
      <c r="BP150" s="80"/>
      <c r="BQ150" s="80"/>
      <c r="BR150" s="80"/>
      <c r="BS150" s="80"/>
      <c r="BT150" s="80"/>
      <c r="BU150" s="80"/>
      <c r="BV150" s="80"/>
      <c r="BW150" s="80"/>
      <c r="BX150" s="80"/>
      <c r="BY150" s="80"/>
      <c r="BZ150" s="80"/>
      <c r="CA150" s="80"/>
      <c r="CB150" s="80"/>
      <c r="CC150" s="80"/>
      <c r="CD150" s="80"/>
      <c r="CE150" s="80"/>
      <c r="CF150" s="80"/>
      <c r="CG150" s="80"/>
      <c r="CH150" s="80"/>
      <c r="CI150" s="80"/>
      <c r="CJ150" s="80"/>
      <c r="CK150" s="80"/>
      <c r="CL150" s="80"/>
      <c r="CM150" s="80"/>
      <c r="CN150" s="80"/>
      <c r="CO150" s="80"/>
      <c r="CP150" s="80"/>
      <c r="CQ150" s="80"/>
      <c r="CR150" s="80"/>
      <c r="CS150" s="80"/>
      <c r="CT150" s="80"/>
      <c r="CU150" s="80"/>
      <c r="CV150" s="80"/>
      <c r="CW150" s="80"/>
      <c r="CX150" s="80"/>
      <c r="CY150" s="80"/>
      <c r="CZ150" s="80"/>
      <c r="DA150" s="80"/>
      <c r="DB150" s="80"/>
      <c r="DC150" s="80"/>
      <c r="DD150" s="80"/>
      <c r="DE150" s="80"/>
      <c r="DF150" s="80"/>
      <c r="DG150" s="80"/>
      <c r="DH150" s="80"/>
      <c r="DI150" s="80"/>
      <c r="DJ150" s="80"/>
      <c r="DK150" s="80"/>
      <c r="DL150" s="80"/>
      <c r="DM150" s="80"/>
      <c r="DN150" s="80"/>
      <c r="DO150" s="80"/>
      <c r="DP150" s="80"/>
      <c r="DQ150" s="80"/>
      <c r="DR150" s="80"/>
      <c r="DS150" s="80"/>
      <c r="DT150" s="80"/>
      <c r="DU150" s="80"/>
      <c r="DV150" s="80"/>
      <c r="DW150" s="80"/>
      <c r="DX150" s="80"/>
      <c r="DY150" s="80"/>
      <c r="DZ150" s="80"/>
      <c r="EA150" s="80"/>
      <c r="EB150" s="80"/>
      <c r="EC150" s="80"/>
      <c r="ED150" s="80"/>
      <c r="EE150" s="80"/>
      <c r="EF150" s="80"/>
      <c r="EG150" s="80"/>
      <c r="EH150" s="80"/>
      <c r="EI150" s="80"/>
      <c r="EJ150" s="80"/>
      <c r="EK150" s="80"/>
      <c r="EL150" s="80"/>
      <c r="EM150" s="80"/>
      <c r="EN150" s="80"/>
      <c r="EO150" s="80"/>
      <c r="EP150" s="80"/>
      <c r="EQ150" s="80"/>
      <c r="ER150" s="80"/>
      <c r="ES150" s="80"/>
      <c r="ET150" s="80"/>
      <c r="EU150" s="80"/>
    </row>
    <row r="151" spans="1:151" s="6" customFormat="1" ht="14.25">
      <c r="A151" s="32" t="s">
        <v>170</v>
      </c>
      <c r="B151" s="33">
        <v>24</v>
      </c>
      <c r="C151" s="7">
        <v>21</v>
      </c>
      <c r="D151" s="34">
        <v>25.25</v>
      </c>
      <c r="E151" s="7">
        <f t="shared" si="32"/>
        <v>21</v>
      </c>
      <c r="F151" s="7">
        <f t="shared" si="33"/>
        <v>22.05</v>
      </c>
      <c r="G151" s="7">
        <f t="shared" si="34"/>
        <v>17.277272727272727</v>
      </c>
      <c r="H151" s="7">
        <f t="shared" si="35"/>
        <v>0.7198863636363636</v>
      </c>
      <c r="I151" s="81"/>
      <c r="J151" s="82"/>
      <c r="K151" s="11">
        <f t="shared" si="31"/>
        <v>0</v>
      </c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  <c r="AA151" s="80"/>
      <c r="AB151" s="80"/>
      <c r="AC151" s="80"/>
      <c r="AD151" s="80"/>
      <c r="AE151" s="80"/>
      <c r="AF151" s="80"/>
      <c r="AG151" s="80"/>
      <c r="AH151" s="80"/>
      <c r="AI151" s="80"/>
      <c r="AJ151" s="80"/>
      <c r="AK151" s="80"/>
      <c r="AL151" s="80"/>
      <c r="AM151" s="80"/>
      <c r="AN151" s="80"/>
      <c r="AO151" s="80"/>
      <c r="AP151" s="80"/>
      <c r="AQ151" s="80"/>
      <c r="AR151" s="80"/>
      <c r="AS151" s="80"/>
      <c r="AT151" s="80"/>
      <c r="AU151" s="80"/>
      <c r="AV151" s="80"/>
      <c r="AW151" s="80"/>
      <c r="AX151" s="80"/>
      <c r="AY151" s="80"/>
      <c r="AZ151" s="80"/>
      <c r="BA151" s="80"/>
      <c r="BB151" s="80"/>
      <c r="BC151" s="80"/>
      <c r="BD151" s="80"/>
      <c r="BE151" s="80"/>
      <c r="BF151" s="80"/>
      <c r="BG151" s="80"/>
      <c r="BH151" s="80"/>
      <c r="BI151" s="80"/>
      <c r="BJ151" s="80"/>
      <c r="BK151" s="80"/>
      <c r="BL151" s="80"/>
      <c r="BM151" s="80"/>
      <c r="BN151" s="80"/>
      <c r="BO151" s="80"/>
      <c r="BP151" s="80"/>
      <c r="BQ151" s="80"/>
      <c r="BR151" s="80"/>
      <c r="BS151" s="80"/>
      <c r="BT151" s="80"/>
      <c r="BU151" s="80"/>
      <c r="BV151" s="80"/>
      <c r="BW151" s="80"/>
      <c r="BX151" s="80"/>
      <c r="BY151" s="80"/>
      <c r="BZ151" s="80"/>
      <c r="CA151" s="80"/>
      <c r="CB151" s="80"/>
      <c r="CC151" s="80"/>
      <c r="CD151" s="80"/>
      <c r="CE151" s="80"/>
      <c r="CF151" s="80"/>
      <c r="CG151" s="80"/>
      <c r="CH151" s="80"/>
      <c r="CI151" s="80"/>
      <c r="CJ151" s="80"/>
      <c r="CK151" s="80"/>
      <c r="CL151" s="80"/>
      <c r="CM151" s="80"/>
      <c r="CN151" s="80"/>
      <c r="CO151" s="80"/>
      <c r="CP151" s="80"/>
      <c r="CQ151" s="80"/>
      <c r="CR151" s="80"/>
      <c r="CS151" s="80"/>
      <c r="CT151" s="80"/>
      <c r="CU151" s="80"/>
      <c r="CV151" s="80"/>
      <c r="CW151" s="80"/>
      <c r="CX151" s="80"/>
      <c r="CY151" s="80"/>
      <c r="CZ151" s="80"/>
      <c r="DA151" s="80"/>
      <c r="DB151" s="80"/>
      <c r="DC151" s="80"/>
      <c r="DD151" s="80"/>
      <c r="DE151" s="80"/>
      <c r="DF151" s="80"/>
      <c r="DG151" s="80"/>
      <c r="DH151" s="80"/>
      <c r="DI151" s="80"/>
      <c r="DJ151" s="80"/>
      <c r="DK151" s="80"/>
      <c r="DL151" s="80"/>
      <c r="DM151" s="80"/>
      <c r="DN151" s="80"/>
      <c r="DO151" s="80"/>
      <c r="DP151" s="80"/>
      <c r="DQ151" s="80"/>
      <c r="DR151" s="80"/>
      <c r="DS151" s="80"/>
      <c r="DT151" s="80"/>
      <c r="DU151" s="80"/>
      <c r="DV151" s="80"/>
      <c r="DW151" s="80"/>
      <c r="DX151" s="80"/>
      <c r="DY151" s="80"/>
      <c r="DZ151" s="80"/>
      <c r="EA151" s="80"/>
      <c r="EB151" s="80"/>
      <c r="EC151" s="80"/>
      <c r="ED151" s="80"/>
      <c r="EE151" s="80"/>
      <c r="EF151" s="80"/>
      <c r="EG151" s="80"/>
      <c r="EH151" s="80"/>
      <c r="EI151" s="80"/>
      <c r="EJ151" s="80"/>
      <c r="EK151" s="80"/>
      <c r="EL151" s="80"/>
      <c r="EM151" s="80"/>
      <c r="EN151" s="80"/>
      <c r="EO151" s="80"/>
      <c r="EP151" s="80"/>
      <c r="EQ151" s="80"/>
      <c r="ER151" s="80"/>
      <c r="ES151" s="80"/>
      <c r="ET151" s="80"/>
      <c r="EU151" s="80"/>
    </row>
    <row r="152" spans="1:151" s="6" customFormat="1" ht="14.25">
      <c r="A152" s="90" t="s">
        <v>171</v>
      </c>
      <c r="B152" s="87">
        <v>20</v>
      </c>
      <c r="C152" s="88">
        <v>14.75</v>
      </c>
      <c r="D152" s="89">
        <v>17.75</v>
      </c>
      <c r="E152" s="88">
        <f t="shared" si="32"/>
        <v>14.75</v>
      </c>
      <c r="F152" s="88">
        <f t="shared" si="33"/>
        <v>15.4875</v>
      </c>
      <c r="G152" s="88">
        <f t="shared" si="34"/>
        <v>12.135227272727274</v>
      </c>
      <c r="H152" s="88">
        <f t="shared" si="35"/>
        <v>0.6067613636363637</v>
      </c>
      <c r="I152" s="97"/>
      <c r="J152" s="91"/>
      <c r="K152" s="25">
        <f t="shared" si="31"/>
        <v>0</v>
      </c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  <c r="AA152" s="80"/>
      <c r="AB152" s="80"/>
      <c r="AC152" s="80"/>
      <c r="AD152" s="80"/>
      <c r="AE152" s="80"/>
      <c r="AF152" s="80"/>
      <c r="AG152" s="80"/>
      <c r="AH152" s="80"/>
      <c r="AI152" s="80"/>
      <c r="AJ152" s="80"/>
      <c r="AK152" s="80"/>
      <c r="AL152" s="80"/>
      <c r="AM152" s="80"/>
      <c r="AN152" s="80"/>
      <c r="AO152" s="80"/>
      <c r="AP152" s="80"/>
      <c r="AQ152" s="80"/>
      <c r="AR152" s="80"/>
      <c r="AS152" s="80"/>
      <c r="AT152" s="80"/>
      <c r="AU152" s="80"/>
      <c r="AV152" s="80"/>
      <c r="AW152" s="80"/>
      <c r="AX152" s="80"/>
      <c r="AY152" s="80"/>
      <c r="AZ152" s="80"/>
      <c r="BA152" s="80"/>
      <c r="BB152" s="80"/>
      <c r="BC152" s="80"/>
      <c r="BD152" s="80"/>
      <c r="BE152" s="80"/>
      <c r="BF152" s="80"/>
      <c r="BG152" s="80"/>
      <c r="BH152" s="80"/>
      <c r="BI152" s="80"/>
      <c r="BJ152" s="80"/>
      <c r="BK152" s="80"/>
      <c r="BL152" s="80"/>
      <c r="BM152" s="80"/>
      <c r="BN152" s="80"/>
      <c r="BO152" s="80"/>
      <c r="BP152" s="80"/>
      <c r="BQ152" s="80"/>
      <c r="BR152" s="80"/>
      <c r="BS152" s="80"/>
      <c r="BT152" s="80"/>
      <c r="BU152" s="80"/>
      <c r="BV152" s="80"/>
      <c r="BW152" s="80"/>
      <c r="BX152" s="80"/>
      <c r="BY152" s="80"/>
      <c r="BZ152" s="80"/>
      <c r="CA152" s="80"/>
      <c r="CB152" s="80"/>
      <c r="CC152" s="80"/>
      <c r="CD152" s="80"/>
      <c r="CE152" s="80"/>
      <c r="CF152" s="80"/>
      <c r="CG152" s="80"/>
      <c r="CH152" s="80"/>
      <c r="CI152" s="80"/>
      <c r="CJ152" s="80"/>
      <c r="CK152" s="80"/>
      <c r="CL152" s="80"/>
      <c r="CM152" s="80"/>
      <c r="CN152" s="80"/>
      <c r="CO152" s="80"/>
      <c r="CP152" s="80"/>
      <c r="CQ152" s="80"/>
      <c r="CR152" s="80"/>
      <c r="CS152" s="80"/>
      <c r="CT152" s="80"/>
      <c r="CU152" s="80"/>
      <c r="CV152" s="80"/>
      <c r="CW152" s="80"/>
      <c r="CX152" s="80"/>
      <c r="CY152" s="80"/>
      <c r="CZ152" s="80"/>
      <c r="DA152" s="80"/>
      <c r="DB152" s="80"/>
      <c r="DC152" s="80"/>
      <c r="DD152" s="80"/>
      <c r="DE152" s="80"/>
      <c r="DF152" s="80"/>
      <c r="DG152" s="80"/>
      <c r="DH152" s="80"/>
      <c r="DI152" s="80"/>
      <c r="DJ152" s="80"/>
      <c r="DK152" s="80"/>
      <c r="DL152" s="80"/>
      <c r="DM152" s="80"/>
      <c r="DN152" s="80"/>
      <c r="DO152" s="80"/>
      <c r="DP152" s="80"/>
      <c r="DQ152" s="80"/>
      <c r="DR152" s="80"/>
      <c r="DS152" s="80"/>
      <c r="DT152" s="80"/>
      <c r="DU152" s="80"/>
      <c r="DV152" s="80"/>
      <c r="DW152" s="80"/>
      <c r="DX152" s="80"/>
      <c r="DY152" s="80"/>
      <c r="DZ152" s="80"/>
      <c r="EA152" s="80"/>
      <c r="EB152" s="80"/>
      <c r="EC152" s="80"/>
      <c r="ED152" s="80"/>
      <c r="EE152" s="80"/>
      <c r="EF152" s="80"/>
      <c r="EG152" s="80"/>
      <c r="EH152" s="80"/>
      <c r="EI152" s="80"/>
      <c r="EJ152" s="80"/>
      <c r="EK152" s="80"/>
      <c r="EL152" s="80"/>
      <c r="EM152" s="80"/>
      <c r="EN152" s="80"/>
      <c r="EO152" s="80"/>
      <c r="EP152" s="80"/>
      <c r="EQ152" s="80"/>
      <c r="ER152" s="80"/>
      <c r="ES152" s="80"/>
      <c r="ET152" s="80"/>
      <c r="EU152" s="80"/>
    </row>
    <row r="153" spans="1:11" s="80" customFormat="1" ht="14.25">
      <c r="A153" s="113" t="s">
        <v>190</v>
      </c>
      <c r="B153" s="114">
        <v>60</v>
      </c>
      <c r="C153" s="115">
        <v>17.5</v>
      </c>
      <c r="D153" s="116">
        <v>21</v>
      </c>
      <c r="E153" s="115">
        <f>IF($J$2="AUS",C153,D153)</f>
        <v>17.5</v>
      </c>
      <c r="F153" s="115">
        <f>E153+(E153*0.05)</f>
        <v>18.375</v>
      </c>
      <c r="G153" s="115">
        <f>IF($I$3="Bronze",IF($J$2="AUS",(E153-((E153/1.1)*0.2))+(E153*0.05),(E153-((E153/1.15)*0.2))+(E153*0.05)),IF($J$2="AUS",(E153-((E153/1.1)*0.25))+(E153*0.05),(E153-((E153/1.15)*0.25))+(E153*0.05)))</f>
        <v>14.397727272727273</v>
      </c>
      <c r="H153" s="115">
        <f>G153/B153</f>
        <v>0.2399621212121212</v>
      </c>
      <c r="I153" s="117"/>
      <c r="J153" s="118"/>
      <c r="K153" s="119">
        <f>IF(I153&gt;0,J153*I153,J153*H153)</f>
        <v>0</v>
      </c>
    </row>
    <row r="154" spans="1:151" s="8" customFormat="1" ht="14.25">
      <c r="A154" s="90" t="s">
        <v>173</v>
      </c>
      <c r="B154" s="87">
        <v>40</v>
      </c>
      <c r="C154" s="88">
        <v>19.25</v>
      </c>
      <c r="D154" s="89">
        <v>23</v>
      </c>
      <c r="E154" s="88">
        <f t="shared" si="32"/>
        <v>19.25</v>
      </c>
      <c r="F154" s="88">
        <f t="shared" si="33"/>
        <v>20.2125</v>
      </c>
      <c r="G154" s="88">
        <f t="shared" si="34"/>
        <v>15.8375</v>
      </c>
      <c r="H154" s="88">
        <f t="shared" si="35"/>
        <v>0.3959375</v>
      </c>
      <c r="I154" s="97"/>
      <c r="J154" s="91"/>
      <c r="K154" s="25">
        <f t="shared" si="31"/>
        <v>0</v>
      </c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  <c r="AA154" s="80"/>
      <c r="AB154" s="80"/>
      <c r="AC154" s="80"/>
      <c r="AD154" s="80"/>
      <c r="AE154" s="80"/>
      <c r="AF154" s="80"/>
      <c r="AG154" s="80"/>
      <c r="AH154" s="80"/>
      <c r="AI154" s="80"/>
      <c r="AJ154" s="80"/>
      <c r="AK154" s="80"/>
      <c r="AL154" s="80"/>
      <c r="AM154" s="80"/>
      <c r="AN154" s="80"/>
      <c r="AO154" s="80"/>
      <c r="AP154" s="80"/>
      <c r="AQ154" s="80"/>
      <c r="AR154" s="80"/>
      <c r="AS154" s="80"/>
      <c r="AT154" s="80"/>
      <c r="AU154" s="80"/>
      <c r="AV154" s="80"/>
      <c r="AW154" s="80"/>
      <c r="AX154" s="80"/>
      <c r="AY154" s="80"/>
      <c r="AZ154" s="80"/>
      <c r="BA154" s="80"/>
      <c r="BB154" s="80"/>
      <c r="BC154" s="80"/>
      <c r="BD154" s="80"/>
      <c r="BE154" s="80"/>
      <c r="BF154" s="80"/>
      <c r="BG154" s="80"/>
      <c r="BH154" s="80"/>
      <c r="BI154" s="80"/>
      <c r="BJ154" s="80"/>
      <c r="BK154" s="80"/>
      <c r="BL154" s="80"/>
      <c r="BM154" s="80"/>
      <c r="BN154" s="80"/>
      <c r="BO154" s="80"/>
      <c r="BP154" s="80"/>
      <c r="BQ154" s="80"/>
      <c r="BR154" s="80"/>
      <c r="BS154" s="80"/>
      <c r="BT154" s="80"/>
      <c r="BU154" s="80"/>
      <c r="BV154" s="80"/>
      <c r="BW154" s="80"/>
      <c r="BX154" s="80"/>
      <c r="BY154" s="80"/>
      <c r="BZ154" s="80"/>
      <c r="CA154" s="80"/>
      <c r="CB154" s="80"/>
      <c r="CC154" s="80"/>
      <c r="CD154" s="80"/>
      <c r="CE154" s="80"/>
      <c r="CF154" s="80"/>
      <c r="CG154" s="80"/>
      <c r="CH154" s="80"/>
      <c r="CI154" s="80"/>
      <c r="CJ154" s="80"/>
      <c r="CK154" s="80"/>
      <c r="CL154" s="80"/>
      <c r="CM154" s="80"/>
      <c r="CN154" s="80"/>
      <c r="CO154" s="80"/>
      <c r="CP154" s="80"/>
      <c r="CQ154" s="80"/>
      <c r="CR154" s="80"/>
      <c r="CS154" s="80"/>
      <c r="CT154" s="80"/>
      <c r="CU154" s="80"/>
      <c r="CV154" s="80"/>
      <c r="CW154" s="80"/>
      <c r="CX154" s="80"/>
      <c r="CY154" s="80"/>
      <c r="CZ154" s="80"/>
      <c r="DA154" s="80"/>
      <c r="DB154" s="80"/>
      <c r="DC154" s="80"/>
      <c r="DD154" s="80"/>
      <c r="DE154" s="80"/>
      <c r="DF154" s="80"/>
      <c r="DG154" s="80"/>
      <c r="DH154" s="80"/>
      <c r="DI154" s="80"/>
      <c r="DJ154" s="80"/>
      <c r="DK154" s="80"/>
      <c r="DL154" s="80"/>
      <c r="DM154" s="80"/>
      <c r="DN154" s="80"/>
      <c r="DO154" s="80"/>
      <c r="DP154" s="80"/>
      <c r="DQ154" s="80"/>
      <c r="DR154" s="80"/>
      <c r="DS154" s="80"/>
      <c r="DT154" s="80"/>
      <c r="DU154" s="80"/>
      <c r="DV154" s="80"/>
      <c r="DW154" s="80"/>
      <c r="DX154" s="80"/>
      <c r="DY154" s="80"/>
      <c r="DZ154" s="80"/>
      <c r="EA154" s="80"/>
      <c r="EB154" s="80"/>
      <c r="EC154" s="80"/>
      <c r="ED154" s="80"/>
      <c r="EE154" s="80"/>
      <c r="EF154" s="80"/>
      <c r="EG154" s="80"/>
      <c r="EH154" s="80"/>
      <c r="EI154" s="80"/>
      <c r="EJ154" s="80"/>
      <c r="EK154" s="80"/>
      <c r="EL154" s="80"/>
      <c r="EM154" s="80"/>
      <c r="EN154" s="80"/>
      <c r="EO154" s="80"/>
      <c r="EP154" s="80"/>
      <c r="EQ154" s="80"/>
      <c r="ER154" s="80"/>
      <c r="ES154" s="80"/>
      <c r="ET154" s="80"/>
      <c r="EU154" s="80"/>
    </row>
    <row r="155" spans="1:151" s="8" customFormat="1" ht="14.25">
      <c r="A155" s="113" t="s">
        <v>180</v>
      </c>
      <c r="B155" s="114">
        <v>48</v>
      </c>
      <c r="C155" s="115">
        <v>19.25</v>
      </c>
      <c r="D155" s="116">
        <v>23</v>
      </c>
      <c r="E155" s="115">
        <f t="shared" si="32"/>
        <v>19.25</v>
      </c>
      <c r="F155" s="115">
        <f t="shared" si="33"/>
        <v>20.2125</v>
      </c>
      <c r="G155" s="115">
        <f t="shared" si="34"/>
        <v>15.8375</v>
      </c>
      <c r="H155" s="115">
        <f t="shared" si="35"/>
        <v>0.3299479166666667</v>
      </c>
      <c r="I155" s="117"/>
      <c r="J155" s="118"/>
      <c r="K155" s="119">
        <f t="shared" si="31"/>
        <v>0</v>
      </c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  <c r="AD155" s="80"/>
      <c r="AE155" s="80"/>
      <c r="AF155" s="80"/>
      <c r="AG155" s="80"/>
      <c r="AH155" s="80"/>
      <c r="AI155" s="80"/>
      <c r="AJ155" s="80"/>
      <c r="AK155" s="80"/>
      <c r="AL155" s="80"/>
      <c r="AM155" s="80"/>
      <c r="AN155" s="80"/>
      <c r="AO155" s="80"/>
      <c r="AP155" s="80"/>
      <c r="AQ155" s="80"/>
      <c r="AR155" s="80"/>
      <c r="AS155" s="80"/>
      <c r="AT155" s="80"/>
      <c r="AU155" s="80"/>
      <c r="AV155" s="80"/>
      <c r="AW155" s="80"/>
      <c r="AX155" s="80"/>
      <c r="AY155" s="80"/>
      <c r="AZ155" s="80"/>
      <c r="BA155" s="80"/>
      <c r="BB155" s="80"/>
      <c r="BC155" s="80"/>
      <c r="BD155" s="80"/>
      <c r="BE155" s="80"/>
      <c r="BF155" s="80"/>
      <c r="BG155" s="80"/>
      <c r="BH155" s="80"/>
      <c r="BI155" s="80"/>
      <c r="BJ155" s="80"/>
      <c r="BK155" s="80"/>
      <c r="BL155" s="80"/>
      <c r="BM155" s="80"/>
      <c r="BN155" s="80"/>
      <c r="BO155" s="80"/>
      <c r="BP155" s="80"/>
      <c r="BQ155" s="80"/>
      <c r="BR155" s="80"/>
      <c r="BS155" s="80"/>
      <c r="BT155" s="80"/>
      <c r="BU155" s="80"/>
      <c r="BV155" s="80"/>
      <c r="BW155" s="80"/>
      <c r="BX155" s="80"/>
      <c r="BY155" s="80"/>
      <c r="BZ155" s="80"/>
      <c r="CA155" s="80"/>
      <c r="CB155" s="80"/>
      <c r="CC155" s="80"/>
      <c r="CD155" s="80"/>
      <c r="CE155" s="80"/>
      <c r="CF155" s="80"/>
      <c r="CG155" s="80"/>
      <c r="CH155" s="96"/>
      <c r="CI155" s="96"/>
      <c r="CJ155" s="96"/>
      <c r="CK155" s="96"/>
      <c r="CL155" s="96"/>
      <c r="CM155" s="96"/>
      <c r="CN155" s="96"/>
      <c r="CO155" s="96"/>
      <c r="CP155" s="96"/>
      <c r="CQ155" s="96"/>
      <c r="CR155" s="96"/>
      <c r="CS155" s="96"/>
      <c r="CT155" s="96"/>
      <c r="CU155" s="96"/>
      <c r="CV155" s="96"/>
      <c r="CW155" s="96"/>
      <c r="CX155" s="96"/>
      <c r="CY155" s="96"/>
      <c r="CZ155" s="96"/>
      <c r="DA155" s="96"/>
      <c r="DB155" s="96"/>
      <c r="DC155" s="96"/>
      <c r="DD155" s="96"/>
      <c r="DE155" s="96"/>
      <c r="DF155" s="96"/>
      <c r="DG155" s="96"/>
      <c r="DH155" s="96"/>
      <c r="DI155" s="96"/>
      <c r="DJ155" s="96"/>
      <c r="DK155" s="96"/>
      <c r="DL155" s="96"/>
      <c r="DM155" s="96"/>
      <c r="DN155" s="96"/>
      <c r="DO155" s="96"/>
      <c r="DP155" s="96"/>
      <c r="DQ155" s="96"/>
      <c r="DR155" s="96"/>
      <c r="DS155" s="96"/>
      <c r="DT155" s="96"/>
      <c r="DU155" s="96"/>
      <c r="DV155" s="96"/>
      <c r="DW155" s="96"/>
      <c r="DX155" s="96"/>
      <c r="DY155" s="96"/>
      <c r="DZ155" s="96"/>
      <c r="EA155" s="96"/>
      <c r="EB155" s="96"/>
      <c r="EC155" s="96"/>
      <c r="ED155" s="96"/>
      <c r="EE155" s="96"/>
      <c r="EF155" s="96"/>
      <c r="EG155" s="96"/>
      <c r="EH155" s="96"/>
      <c r="EI155" s="96"/>
      <c r="EJ155" s="96"/>
      <c r="EK155" s="96"/>
      <c r="EL155" s="96"/>
      <c r="EM155" s="96"/>
      <c r="EN155" s="96"/>
      <c r="EO155" s="96"/>
      <c r="EP155" s="96"/>
      <c r="EQ155" s="96"/>
      <c r="ER155" s="96"/>
      <c r="ES155" s="96"/>
      <c r="ET155" s="96"/>
      <c r="EU155" s="96"/>
    </row>
    <row r="156" spans="1:151" s="8" customFormat="1" ht="15" thickBot="1">
      <c r="A156" s="90" t="s">
        <v>181</v>
      </c>
      <c r="B156" s="87">
        <v>8</v>
      </c>
      <c r="C156" s="88">
        <v>24.25</v>
      </c>
      <c r="D156" s="89">
        <v>29.5</v>
      </c>
      <c r="E156" s="88">
        <f t="shared" si="32"/>
        <v>24.25</v>
      </c>
      <c r="F156" s="88">
        <f t="shared" si="33"/>
        <v>25.4625</v>
      </c>
      <c r="G156" s="88">
        <f t="shared" si="34"/>
        <v>19.951136363636362</v>
      </c>
      <c r="H156" s="88">
        <f t="shared" si="35"/>
        <v>2.4938920454545452</v>
      </c>
      <c r="I156" s="97"/>
      <c r="J156" s="91"/>
      <c r="K156" s="25">
        <f t="shared" si="31"/>
        <v>0</v>
      </c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  <c r="AD156" s="80"/>
      <c r="AE156" s="80"/>
      <c r="AF156" s="80"/>
      <c r="AG156" s="80"/>
      <c r="AH156" s="80"/>
      <c r="AI156" s="80"/>
      <c r="AJ156" s="80"/>
      <c r="AK156" s="80"/>
      <c r="AL156" s="80"/>
      <c r="AM156" s="80"/>
      <c r="AN156" s="80"/>
      <c r="AO156" s="80"/>
      <c r="AP156" s="80"/>
      <c r="AQ156" s="80"/>
      <c r="AR156" s="80"/>
      <c r="AS156" s="80"/>
      <c r="AT156" s="80"/>
      <c r="AU156" s="80"/>
      <c r="AV156" s="80"/>
      <c r="AW156" s="80"/>
      <c r="AX156" s="80"/>
      <c r="AY156" s="80"/>
      <c r="AZ156" s="80"/>
      <c r="BA156" s="80"/>
      <c r="BB156" s="80"/>
      <c r="BC156" s="80"/>
      <c r="BD156" s="80"/>
      <c r="BE156" s="80"/>
      <c r="BF156" s="80"/>
      <c r="BG156" s="80"/>
      <c r="BH156" s="80"/>
      <c r="BI156" s="80"/>
      <c r="BJ156" s="80"/>
      <c r="BK156" s="80"/>
      <c r="BL156" s="80"/>
      <c r="BM156" s="80"/>
      <c r="BN156" s="80"/>
      <c r="BO156" s="80"/>
      <c r="BP156" s="80"/>
      <c r="BQ156" s="80"/>
      <c r="BR156" s="80"/>
      <c r="BS156" s="80"/>
      <c r="BT156" s="80"/>
      <c r="BU156" s="80"/>
      <c r="BV156" s="80"/>
      <c r="BW156" s="80"/>
      <c r="BX156" s="80"/>
      <c r="BY156" s="80"/>
      <c r="BZ156" s="80"/>
      <c r="CA156" s="80"/>
      <c r="CB156" s="80"/>
      <c r="CC156" s="80"/>
      <c r="CD156" s="80"/>
      <c r="CE156" s="80"/>
      <c r="CF156" s="80"/>
      <c r="CG156" s="80"/>
      <c r="CH156" s="80"/>
      <c r="CI156" s="80"/>
      <c r="CJ156" s="80"/>
      <c r="CK156" s="80"/>
      <c r="CL156" s="80"/>
      <c r="CM156" s="80"/>
      <c r="CN156" s="80"/>
      <c r="CO156" s="80"/>
      <c r="CP156" s="80"/>
      <c r="CQ156" s="80"/>
      <c r="CR156" s="80"/>
      <c r="CS156" s="80"/>
      <c r="CT156" s="80"/>
      <c r="CU156" s="80"/>
      <c r="CV156" s="80"/>
      <c r="CW156" s="80"/>
      <c r="CX156" s="80"/>
      <c r="CY156" s="80"/>
      <c r="CZ156" s="80"/>
      <c r="DA156" s="80"/>
      <c r="DB156" s="80"/>
      <c r="DC156" s="80"/>
      <c r="DD156" s="80"/>
      <c r="DE156" s="80"/>
      <c r="DF156" s="80"/>
      <c r="DG156" s="80"/>
      <c r="DH156" s="80"/>
      <c r="DI156" s="80"/>
      <c r="DJ156" s="80"/>
      <c r="DK156" s="80"/>
      <c r="DL156" s="80"/>
      <c r="DM156" s="80"/>
      <c r="DN156" s="80"/>
      <c r="DO156" s="80"/>
      <c r="DP156" s="80"/>
      <c r="DQ156" s="80"/>
      <c r="DR156" s="80"/>
      <c r="DS156" s="80"/>
      <c r="DT156" s="80"/>
      <c r="DU156" s="80"/>
      <c r="DV156" s="80"/>
      <c r="DW156" s="80"/>
      <c r="DX156" s="80"/>
      <c r="DY156" s="80"/>
      <c r="DZ156" s="80"/>
      <c r="EA156" s="80"/>
      <c r="EB156" s="80"/>
      <c r="EC156" s="80"/>
      <c r="ED156" s="80"/>
      <c r="EE156" s="80"/>
      <c r="EF156" s="80"/>
      <c r="EG156" s="80"/>
      <c r="EH156" s="80"/>
      <c r="EI156" s="80"/>
      <c r="EJ156" s="80"/>
      <c r="EK156" s="80"/>
      <c r="EL156" s="80"/>
      <c r="EM156" s="80"/>
      <c r="EN156" s="80"/>
      <c r="EO156" s="80"/>
      <c r="EP156" s="80"/>
      <c r="EQ156" s="80"/>
      <c r="ER156" s="80"/>
      <c r="ES156" s="80"/>
      <c r="ET156" s="80"/>
      <c r="EU156" s="80"/>
    </row>
    <row r="157" spans="1:151" s="8" customFormat="1" ht="35.25" customHeight="1" thickBot="1">
      <c r="A157" s="83" t="s">
        <v>157</v>
      </c>
      <c r="B157" s="98"/>
      <c r="C157" s="84"/>
      <c r="D157" s="98"/>
      <c r="E157" s="85"/>
      <c r="F157" s="85"/>
      <c r="G157" s="85"/>
      <c r="H157" s="85"/>
      <c r="I157" s="85"/>
      <c r="J157" s="99"/>
      <c r="K157" s="86"/>
      <c r="L157" s="100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  <c r="BR157" s="101"/>
      <c r="BS157" s="101"/>
      <c r="BT157" s="101"/>
      <c r="BU157" s="101"/>
      <c r="BV157" s="101"/>
      <c r="BW157" s="101"/>
      <c r="BX157" s="101"/>
      <c r="BY157" s="101"/>
      <c r="BZ157" s="101"/>
      <c r="CA157" s="101"/>
      <c r="CB157" s="101"/>
      <c r="CC157" s="101"/>
      <c r="CD157" s="101"/>
      <c r="CE157" s="101"/>
      <c r="CF157" s="101"/>
      <c r="CG157" s="101"/>
      <c r="CH157" s="101"/>
      <c r="CI157" s="101"/>
      <c r="CJ157" s="101"/>
      <c r="CK157" s="101"/>
      <c r="CL157" s="101"/>
      <c r="CM157" s="101"/>
      <c r="CN157" s="101"/>
      <c r="CO157" s="101"/>
      <c r="CP157" s="101"/>
      <c r="CQ157" s="101"/>
      <c r="CR157" s="101"/>
      <c r="CS157" s="101"/>
      <c r="CT157" s="101"/>
      <c r="CU157" s="101"/>
      <c r="CV157" s="101"/>
      <c r="CW157" s="101"/>
      <c r="CX157" s="101"/>
      <c r="CY157" s="101"/>
      <c r="CZ157" s="101"/>
      <c r="DA157" s="101"/>
      <c r="DB157" s="101"/>
      <c r="DC157" s="101"/>
      <c r="DD157" s="101"/>
      <c r="DE157" s="101"/>
      <c r="DF157" s="101"/>
      <c r="DG157" s="101"/>
      <c r="DH157" s="101"/>
      <c r="DI157" s="101"/>
      <c r="DJ157" s="101"/>
      <c r="DK157" s="101"/>
      <c r="DL157" s="101"/>
      <c r="DM157" s="101"/>
      <c r="DN157" s="101"/>
      <c r="DO157" s="101"/>
      <c r="DP157" s="101"/>
      <c r="DQ157" s="101"/>
      <c r="DR157" s="101"/>
      <c r="DS157" s="101"/>
      <c r="DT157" s="101"/>
      <c r="DU157" s="101"/>
      <c r="DV157" s="101"/>
      <c r="DW157" s="101"/>
      <c r="DX157" s="101"/>
      <c r="DY157" s="101"/>
      <c r="DZ157" s="101"/>
      <c r="EA157" s="101"/>
      <c r="EB157" s="101"/>
      <c r="EC157" s="101"/>
      <c r="ED157" s="101"/>
      <c r="EE157" s="101"/>
      <c r="EF157" s="101"/>
      <c r="EG157" s="101"/>
      <c r="EH157" s="101"/>
      <c r="EI157" s="101"/>
      <c r="EJ157" s="101"/>
      <c r="EK157" s="101"/>
      <c r="EL157" s="101"/>
      <c r="EM157" s="101"/>
      <c r="EN157" s="101"/>
      <c r="EO157" s="101"/>
      <c r="EP157" s="101"/>
      <c r="EQ157" s="101"/>
      <c r="ER157" s="101"/>
      <c r="ES157" s="101"/>
      <c r="ET157" s="101"/>
      <c r="EU157" s="101"/>
    </row>
    <row r="158" spans="1:151" s="5" customFormat="1" ht="14.25">
      <c r="A158" s="90" t="s">
        <v>156</v>
      </c>
      <c r="B158" s="87">
        <v>72</v>
      </c>
      <c r="C158" s="88">
        <v>11.25</v>
      </c>
      <c r="D158" s="89">
        <v>13.75</v>
      </c>
      <c r="E158" s="88">
        <f aca="true" t="shared" si="36" ref="E158:E166">IF($J$2="AUS",C158,D158)</f>
        <v>11.25</v>
      </c>
      <c r="F158" s="88">
        <f aca="true" t="shared" si="37" ref="F158:F166">E158+(E158*0.05)</f>
        <v>11.8125</v>
      </c>
      <c r="G158" s="88">
        <f aca="true" t="shared" si="38" ref="G158:G166">IF($I$3="Bronze",IF($J$2="AUS",(E158-((E158/1.1)*0.2))+(E158*0.05),(E158-((E158/1.15)*0.2))+(E158*0.05)),IF($J$2="AUS",(E158-((E158/1.1)*0.25))+(E158*0.05),(E158-((E158/1.15)*0.25))+(E158*0.05)))</f>
        <v>9.255681818181818</v>
      </c>
      <c r="H158" s="88">
        <f aca="true" t="shared" si="39" ref="H158:H166">G158/B158</f>
        <v>0.12855113636363635</v>
      </c>
      <c r="I158" s="97"/>
      <c r="J158" s="91"/>
      <c r="K158" s="69">
        <f t="shared" si="31"/>
        <v>0</v>
      </c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  <c r="AA158" s="80"/>
      <c r="AB158" s="80"/>
      <c r="AC158" s="80"/>
      <c r="AD158" s="80"/>
      <c r="AE158" s="80"/>
      <c r="AF158" s="80"/>
      <c r="AG158" s="80"/>
      <c r="AH158" s="80"/>
      <c r="AI158" s="80"/>
      <c r="AJ158" s="80"/>
      <c r="AK158" s="80"/>
      <c r="AL158" s="80"/>
      <c r="AM158" s="80"/>
      <c r="AN158" s="80"/>
      <c r="AO158" s="80"/>
      <c r="AP158" s="80"/>
      <c r="AQ158" s="80"/>
      <c r="AR158" s="80"/>
      <c r="AS158" s="80"/>
      <c r="AT158" s="80"/>
      <c r="AU158" s="80"/>
      <c r="AV158" s="80"/>
      <c r="AW158" s="80"/>
      <c r="AX158" s="80"/>
      <c r="AY158" s="80"/>
      <c r="AZ158" s="80"/>
      <c r="BA158" s="80"/>
      <c r="BB158" s="80"/>
      <c r="BC158" s="80"/>
      <c r="BD158" s="80"/>
      <c r="BE158" s="80"/>
      <c r="BF158" s="80"/>
      <c r="BG158" s="80"/>
      <c r="BH158" s="80"/>
      <c r="BI158" s="80"/>
      <c r="BJ158" s="80"/>
      <c r="BK158" s="80"/>
      <c r="BL158" s="80"/>
      <c r="BM158" s="80"/>
      <c r="BN158" s="80"/>
      <c r="BO158" s="80"/>
      <c r="BP158" s="80"/>
      <c r="BQ158" s="80"/>
      <c r="BR158" s="80"/>
      <c r="BS158" s="80"/>
      <c r="BT158" s="80"/>
      <c r="BU158" s="80"/>
      <c r="BV158" s="80"/>
      <c r="BW158" s="80"/>
      <c r="BX158" s="80"/>
      <c r="BY158" s="80"/>
      <c r="BZ158" s="80"/>
      <c r="CA158" s="80"/>
      <c r="CB158" s="80"/>
      <c r="CC158" s="80"/>
      <c r="CD158" s="80"/>
      <c r="CE158" s="80"/>
      <c r="CF158" s="80"/>
      <c r="CG158" s="80"/>
      <c r="CH158" s="80"/>
      <c r="CI158" s="80"/>
      <c r="CJ158" s="80"/>
      <c r="CK158" s="80"/>
      <c r="CL158" s="80"/>
      <c r="CM158" s="80"/>
      <c r="CN158" s="80"/>
      <c r="CO158" s="80"/>
      <c r="CP158" s="80"/>
      <c r="CQ158" s="80"/>
      <c r="CR158" s="80"/>
      <c r="CS158" s="80"/>
      <c r="CT158" s="80"/>
      <c r="CU158" s="80"/>
      <c r="CV158" s="80"/>
      <c r="CW158" s="80"/>
      <c r="CX158" s="80"/>
      <c r="CY158" s="80"/>
      <c r="CZ158" s="80"/>
      <c r="DA158" s="80"/>
      <c r="DB158" s="80"/>
      <c r="DC158" s="80"/>
      <c r="DD158" s="80"/>
      <c r="DE158" s="80"/>
      <c r="DF158" s="80"/>
      <c r="DG158" s="80"/>
      <c r="DH158" s="80"/>
      <c r="DI158" s="80"/>
      <c r="DJ158" s="80"/>
      <c r="DK158" s="80"/>
      <c r="DL158" s="80"/>
      <c r="DM158" s="80"/>
      <c r="DN158" s="80"/>
      <c r="DO158" s="80"/>
      <c r="DP158" s="80"/>
      <c r="DQ158" s="80"/>
      <c r="DR158" s="80"/>
      <c r="DS158" s="80"/>
      <c r="DT158" s="80"/>
      <c r="DU158" s="80"/>
      <c r="DV158" s="80"/>
      <c r="DW158" s="80"/>
      <c r="DX158" s="80"/>
      <c r="DY158" s="80"/>
      <c r="DZ158" s="80"/>
      <c r="EA158" s="80"/>
      <c r="EB158" s="80"/>
      <c r="EC158" s="80"/>
      <c r="ED158" s="80"/>
      <c r="EE158" s="80"/>
      <c r="EF158" s="80"/>
      <c r="EG158" s="80"/>
      <c r="EH158" s="80"/>
      <c r="EI158" s="80"/>
      <c r="EJ158" s="80"/>
      <c r="EK158" s="80"/>
      <c r="EL158" s="80"/>
      <c r="EM158" s="80"/>
      <c r="EN158" s="80"/>
      <c r="EO158" s="80"/>
      <c r="EP158" s="80"/>
      <c r="EQ158" s="80"/>
      <c r="ER158" s="80"/>
      <c r="ES158" s="80"/>
      <c r="ET158" s="80"/>
      <c r="EU158" s="80"/>
    </row>
    <row r="159" spans="1:151" s="8" customFormat="1" ht="14.25">
      <c r="A159" s="32" t="s">
        <v>162</v>
      </c>
      <c r="B159" s="33">
        <v>36</v>
      </c>
      <c r="C159" s="7">
        <v>12.25</v>
      </c>
      <c r="D159" s="34">
        <v>14.75</v>
      </c>
      <c r="E159" s="7">
        <f t="shared" si="36"/>
        <v>12.25</v>
      </c>
      <c r="F159" s="7">
        <f t="shared" si="37"/>
        <v>12.8625</v>
      </c>
      <c r="G159" s="7">
        <f t="shared" si="38"/>
        <v>10.078409090909092</v>
      </c>
      <c r="H159" s="7">
        <f t="shared" si="39"/>
        <v>0.2799558080808081</v>
      </c>
      <c r="I159" s="81"/>
      <c r="J159" s="82"/>
      <c r="K159" s="11">
        <f t="shared" si="31"/>
        <v>0</v>
      </c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  <c r="AA159" s="80"/>
      <c r="AB159" s="80"/>
      <c r="AC159" s="80"/>
      <c r="AD159" s="80"/>
      <c r="AE159" s="80"/>
      <c r="AF159" s="80"/>
      <c r="AG159" s="80"/>
      <c r="AH159" s="80"/>
      <c r="AI159" s="80"/>
      <c r="AJ159" s="80"/>
      <c r="AK159" s="80"/>
      <c r="AL159" s="80"/>
      <c r="AM159" s="80"/>
      <c r="AN159" s="80"/>
      <c r="AO159" s="80"/>
      <c r="AP159" s="80"/>
      <c r="AQ159" s="80"/>
      <c r="AR159" s="80"/>
      <c r="AS159" s="80"/>
      <c r="AT159" s="80"/>
      <c r="AU159" s="80"/>
      <c r="AV159" s="80"/>
      <c r="AW159" s="80"/>
      <c r="AX159" s="80"/>
      <c r="AY159" s="80"/>
      <c r="AZ159" s="80"/>
      <c r="BA159" s="80"/>
      <c r="BB159" s="80"/>
      <c r="BC159" s="80"/>
      <c r="BD159" s="80"/>
      <c r="BE159" s="80"/>
      <c r="BF159" s="80"/>
      <c r="BG159" s="80"/>
      <c r="BH159" s="80"/>
      <c r="BI159" s="80"/>
      <c r="BJ159" s="80"/>
      <c r="BK159" s="80"/>
      <c r="BL159" s="80"/>
      <c r="BM159" s="80"/>
      <c r="BN159" s="80"/>
      <c r="BO159" s="80"/>
      <c r="BP159" s="80"/>
      <c r="BQ159" s="80"/>
      <c r="BR159" s="80"/>
      <c r="BS159" s="80"/>
      <c r="BT159" s="80"/>
      <c r="BU159" s="80"/>
      <c r="BV159" s="80"/>
      <c r="BW159" s="80"/>
      <c r="BX159" s="80"/>
      <c r="BY159" s="80"/>
      <c r="BZ159" s="80"/>
      <c r="CA159" s="80"/>
      <c r="CB159" s="80"/>
      <c r="CC159" s="80"/>
      <c r="CD159" s="80"/>
      <c r="CE159" s="80"/>
      <c r="CF159" s="80"/>
      <c r="CG159" s="80"/>
      <c r="CH159" s="80"/>
      <c r="CI159" s="80"/>
      <c r="CJ159" s="80"/>
      <c r="CK159" s="80"/>
      <c r="CL159" s="80"/>
      <c r="CM159" s="80"/>
      <c r="CN159" s="80"/>
      <c r="CO159" s="80"/>
      <c r="CP159" s="80"/>
      <c r="CQ159" s="80"/>
      <c r="CR159" s="80"/>
      <c r="CS159" s="80"/>
      <c r="CT159" s="80"/>
      <c r="CU159" s="80"/>
      <c r="CV159" s="80"/>
      <c r="CW159" s="80"/>
      <c r="CX159" s="80"/>
      <c r="CY159" s="80"/>
      <c r="CZ159" s="80"/>
      <c r="DA159" s="80"/>
      <c r="DB159" s="80"/>
      <c r="DC159" s="80"/>
      <c r="DD159" s="80"/>
      <c r="DE159" s="80"/>
      <c r="DF159" s="80"/>
      <c r="DG159" s="80"/>
      <c r="DH159" s="80"/>
      <c r="DI159" s="80"/>
      <c r="DJ159" s="80"/>
      <c r="DK159" s="80"/>
      <c r="DL159" s="80"/>
      <c r="DM159" s="80"/>
      <c r="DN159" s="80"/>
      <c r="DO159" s="80"/>
      <c r="DP159" s="80"/>
      <c r="DQ159" s="80"/>
      <c r="DR159" s="80"/>
      <c r="DS159" s="80"/>
      <c r="DT159" s="80"/>
      <c r="DU159" s="80"/>
      <c r="DV159" s="80"/>
      <c r="DW159" s="80"/>
      <c r="DX159" s="80"/>
      <c r="DY159" s="80"/>
      <c r="DZ159" s="80"/>
      <c r="EA159" s="80"/>
      <c r="EB159" s="80"/>
      <c r="EC159" s="80"/>
      <c r="ED159" s="80"/>
      <c r="EE159" s="80"/>
      <c r="EF159" s="80"/>
      <c r="EG159" s="80"/>
      <c r="EH159" s="80"/>
      <c r="EI159" s="80"/>
      <c r="EJ159" s="80"/>
      <c r="EK159" s="80"/>
      <c r="EL159" s="80"/>
      <c r="EM159" s="80"/>
      <c r="EN159" s="80"/>
      <c r="EO159" s="80"/>
      <c r="EP159" s="80"/>
      <c r="EQ159" s="80"/>
      <c r="ER159" s="80"/>
      <c r="ES159" s="80"/>
      <c r="ET159" s="80"/>
      <c r="EU159" s="80"/>
    </row>
    <row r="160" spans="1:151" s="8" customFormat="1" ht="14.25">
      <c r="A160" s="90" t="s">
        <v>163</v>
      </c>
      <c r="B160" s="87">
        <v>12</v>
      </c>
      <c r="C160" s="88">
        <v>14.75</v>
      </c>
      <c r="D160" s="89">
        <v>17.75</v>
      </c>
      <c r="E160" s="88">
        <f t="shared" si="36"/>
        <v>14.75</v>
      </c>
      <c r="F160" s="88">
        <f t="shared" si="37"/>
        <v>15.4875</v>
      </c>
      <c r="G160" s="88">
        <f t="shared" si="38"/>
        <v>12.135227272727274</v>
      </c>
      <c r="H160" s="88">
        <f t="shared" si="39"/>
        <v>1.0112689393939396</v>
      </c>
      <c r="I160" s="97"/>
      <c r="J160" s="91"/>
      <c r="K160" s="25">
        <f t="shared" si="31"/>
        <v>0</v>
      </c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  <c r="AA160" s="80"/>
      <c r="AB160" s="80"/>
      <c r="AC160" s="80"/>
      <c r="AD160" s="80"/>
      <c r="AE160" s="80"/>
      <c r="AF160" s="80"/>
      <c r="AG160" s="80"/>
      <c r="AH160" s="80"/>
      <c r="AI160" s="80"/>
      <c r="AJ160" s="80"/>
      <c r="AK160" s="80"/>
      <c r="AL160" s="80"/>
      <c r="AM160" s="80"/>
      <c r="AN160" s="80"/>
      <c r="AO160" s="80"/>
      <c r="AP160" s="80"/>
      <c r="AQ160" s="80"/>
      <c r="AR160" s="80"/>
      <c r="AS160" s="80"/>
      <c r="AT160" s="80"/>
      <c r="AU160" s="80"/>
      <c r="AV160" s="80"/>
      <c r="AW160" s="80"/>
      <c r="AX160" s="80"/>
      <c r="AY160" s="80"/>
      <c r="AZ160" s="80"/>
      <c r="BA160" s="80"/>
      <c r="BB160" s="80"/>
      <c r="BC160" s="80"/>
      <c r="BD160" s="80"/>
      <c r="BE160" s="80"/>
      <c r="BF160" s="80"/>
      <c r="BG160" s="80"/>
      <c r="BH160" s="80"/>
      <c r="BI160" s="80"/>
      <c r="BJ160" s="80"/>
      <c r="BK160" s="80"/>
      <c r="BL160" s="80"/>
      <c r="BM160" s="80"/>
      <c r="BN160" s="80"/>
      <c r="BO160" s="80"/>
      <c r="BP160" s="80"/>
      <c r="BQ160" s="80"/>
      <c r="BR160" s="80"/>
      <c r="BS160" s="80"/>
      <c r="BT160" s="80"/>
      <c r="BU160" s="80"/>
      <c r="BV160" s="80"/>
      <c r="BW160" s="80"/>
      <c r="BX160" s="80"/>
      <c r="BY160" s="80"/>
      <c r="BZ160" s="80"/>
      <c r="CA160" s="80"/>
      <c r="CB160" s="80"/>
      <c r="CC160" s="80"/>
      <c r="CD160" s="80"/>
      <c r="CE160" s="80"/>
      <c r="CF160" s="80"/>
      <c r="CG160" s="80"/>
      <c r="CH160" s="80"/>
      <c r="CI160" s="80"/>
      <c r="CJ160" s="80"/>
      <c r="CK160" s="80"/>
      <c r="CL160" s="80"/>
      <c r="CM160" s="80"/>
      <c r="CN160" s="80"/>
      <c r="CO160" s="80"/>
      <c r="CP160" s="80"/>
      <c r="CQ160" s="80"/>
      <c r="CR160" s="80"/>
      <c r="CS160" s="80"/>
      <c r="CT160" s="80"/>
      <c r="CU160" s="80"/>
      <c r="CV160" s="80"/>
      <c r="CW160" s="80"/>
      <c r="CX160" s="80"/>
      <c r="CY160" s="80"/>
      <c r="CZ160" s="80"/>
      <c r="DA160" s="80"/>
      <c r="DB160" s="80"/>
      <c r="DC160" s="80"/>
      <c r="DD160" s="80"/>
      <c r="DE160" s="80"/>
      <c r="DF160" s="80"/>
      <c r="DG160" s="80"/>
      <c r="DH160" s="80"/>
      <c r="DI160" s="80"/>
      <c r="DJ160" s="80"/>
      <c r="DK160" s="80"/>
      <c r="DL160" s="80"/>
      <c r="DM160" s="80"/>
      <c r="DN160" s="80"/>
      <c r="DO160" s="80"/>
      <c r="DP160" s="80"/>
      <c r="DQ160" s="80"/>
      <c r="DR160" s="80"/>
      <c r="DS160" s="80"/>
      <c r="DT160" s="80"/>
      <c r="DU160" s="80"/>
      <c r="DV160" s="80"/>
      <c r="DW160" s="80"/>
      <c r="DX160" s="80"/>
      <c r="DY160" s="80"/>
      <c r="DZ160" s="80"/>
      <c r="EA160" s="80"/>
      <c r="EB160" s="80"/>
      <c r="EC160" s="80"/>
      <c r="ED160" s="80"/>
      <c r="EE160" s="80"/>
      <c r="EF160" s="80"/>
      <c r="EG160" s="80"/>
      <c r="EH160" s="80"/>
      <c r="EI160" s="80"/>
      <c r="EJ160" s="80"/>
      <c r="EK160" s="80"/>
      <c r="EL160" s="80"/>
      <c r="EM160" s="80"/>
      <c r="EN160" s="80"/>
      <c r="EO160" s="80"/>
      <c r="EP160" s="80"/>
      <c r="EQ160" s="80"/>
      <c r="ER160" s="80"/>
      <c r="ES160" s="80"/>
      <c r="ET160" s="80"/>
      <c r="EU160" s="80"/>
    </row>
    <row r="161" spans="1:151" s="5" customFormat="1" ht="14.25">
      <c r="A161" s="32" t="s">
        <v>172</v>
      </c>
      <c r="B161" s="33">
        <v>24</v>
      </c>
      <c r="C161" s="7">
        <v>8.75</v>
      </c>
      <c r="D161" s="34">
        <v>10.5</v>
      </c>
      <c r="E161" s="7">
        <f t="shared" si="36"/>
        <v>8.75</v>
      </c>
      <c r="F161" s="7">
        <f t="shared" si="37"/>
        <v>9.1875</v>
      </c>
      <c r="G161" s="7">
        <f t="shared" si="38"/>
        <v>7.198863636363637</v>
      </c>
      <c r="H161" s="7">
        <f t="shared" si="39"/>
        <v>0.29995265151515155</v>
      </c>
      <c r="I161" s="81"/>
      <c r="J161" s="82"/>
      <c r="K161" s="11">
        <f t="shared" si="31"/>
        <v>0</v>
      </c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  <c r="AA161" s="80"/>
      <c r="AB161" s="80"/>
      <c r="AC161" s="80"/>
      <c r="AD161" s="80"/>
      <c r="AE161" s="80"/>
      <c r="AF161" s="80"/>
      <c r="AG161" s="80"/>
      <c r="AH161" s="80"/>
      <c r="AI161" s="80"/>
      <c r="AJ161" s="80"/>
      <c r="AK161" s="80"/>
      <c r="AL161" s="80"/>
      <c r="AM161" s="80"/>
      <c r="AN161" s="80"/>
      <c r="AO161" s="80"/>
      <c r="AP161" s="80"/>
      <c r="AQ161" s="80"/>
      <c r="AR161" s="80"/>
      <c r="AS161" s="80"/>
      <c r="AT161" s="80"/>
      <c r="AU161" s="80"/>
      <c r="AV161" s="80"/>
      <c r="AW161" s="80"/>
      <c r="AX161" s="80"/>
      <c r="AY161" s="80"/>
      <c r="AZ161" s="80"/>
      <c r="BA161" s="80"/>
      <c r="BB161" s="80"/>
      <c r="BC161" s="80"/>
      <c r="BD161" s="80"/>
      <c r="BE161" s="80"/>
      <c r="BF161" s="80"/>
      <c r="BG161" s="80"/>
      <c r="BH161" s="80"/>
      <c r="BI161" s="80"/>
      <c r="BJ161" s="80"/>
      <c r="BK161" s="80"/>
      <c r="BL161" s="80"/>
      <c r="BM161" s="80"/>
      <c r="BN161" s="80"/>
      <c r="BO161" s="80"/>
      <c r="BP161" s="80"/>
      <c r="BQ161" s="80"/>
      <c r="BR161" s="80"/>
      <c r="BS161" s="80"/>
      <c r="BT161" s="80"/>
      <c r="BU161" s="80"/>
      <c r="BV161" s="80"/>
      <c r="BW161" s="80"/>
      <c r="BX161" s="80"/>
      <c r="BY161" s="80"/>
      <c r="BZ161" s="80"/>
      <c r="CA161" s="80"/>
      <c r="CB161" s="80"/>
      <c r="CC161" s="80"/>
      <c r="CD161" s="80"/>
      <c r="CE161" s="80"/>
      <c r="CF161" s="80"/>
      <c r="CG161" s="80"/>
      <c r="CH161" s="80"/>
      <c r="CI161" s="80"/>
      <c r="CJ161" s="80"/>
      <c r="CK161" s="80"/>
      <c r="CL161" s="80"/>
      <c r="CM161" s="80"/>
      <c r="CN161" s="80"/>
      <c r="CO161" s="80"/>
      <c r="CP161" s="80"/>
      <c r="CQ161" s="80"/>
      <c r="CR161" s="80"/>
      <c r="CS161" s="80"/>
      <c r="CT161" s="80"/>
      <c r="CU161" s="80"/>
      <c r="CV161" s="80"/>
      <c r="CW161" s="80"/>
      <c r="CX161" s="80"/>
      <c r="CY161" s="80"/>
      <c r="CZ161" s="80"/>
      <c r="DA161" s="80"/>
      <c r="DB161" s="80"/>
      <c r="DC161" s="80"/>
      <c r="DD161" s="80"/>
      <c r="DE161" s="80"/>
      <c r="DF161" s="80"/>
      <c r="DG161" s="80"/>
      <c r="DH161" s="80"/>
      <c r="DI161" s="80"/>
      <c r="DJ161" s="80"/>
      <c r="DK161" s="80"/>
      <c r="DL161" s="80"/>
      <c r="DM161" s="80"/>
      <c r="DN161" s="80"/>
      <c r="DO161" s="80"/>
      <c r="DP161" s="80"/>
      <c r="DQ161" s="80"/>
      <c r="DR161" s="80"/>
      <c r="DS161" s="80"/>
      <c r="DT161" s="80"/>
      <c r="DU161" s="80"/>
      <c r="DV161" s="80"/>
      <c r="DW161" s="80"/>
      <c r="DX161" s="80"/>
      <c r="DY161" s="80"/>
      <c r="DZ161" s="80"/>
      <c r="EA161" s="80"/>
      <c r="EB161" s="80"/>
      <c r="EC161" s="80"/>
      <c r="ED161" s="80"/>
      <c r="EE161" s="80"/>
      <c r="EF161" s="80"/>
      <c r="EG161" s="80"/>
      <c r="EH161" s="80"/>
      <c r="EI161" s="80"/>
      <c r="EJ161" s="80"/>
      <c r="EK161" s="80"/>
      <c r="EL161" s="80"/>
      <c r="EM161" s="80"/>
      <c r="EN161" s="80"/>
      <c r="EO161" s="80"/>
      <c r="EP161" s="80"/>
      <c r="EQ161" s="80"/>
      <c r="ER161" s="80"/>
      <c r="ES161" s="80"/>
      <c r="ET161" s="80"/>
      <c r="EU161" s="80"/>
    </row>
    <row r="162" spans="1:151" s="8" customFormat="1" ht="14.25">
      <c r="A162" s="90" t="s">
        <v>165</v>
      </c>
      <c r="B162" s="87">
        <v>10</v>
      </c>
      <c r="C162" s="88">
        <v>14.75</v>
      </c>
      <c r="D162" s="89">
        <v>17.75</v>
      </c>
      <c r="E162" s="88">
        <f t="shared" si="36"/>
        <v>14.75</v>
      </c>
      <c r="F162" s="88">
        <f t="shared" si="37"/>
        <v>15.4875</v>
      </c>
      <c r="G162" s="88">
        <f t="shared" si="38"/>
        <v>12.135227272727274</v>
      </c>
      <c r="H162" s="88">
        <f t="shared" si="39"/>
        <v>1.2135227272727274</v>
      </c>
      <c r="I162" s="97"/>
      <c r="J162" s="91"/>
      <c r="K162" s="25">
        <f t="shared" si="31"/>
        <v>0</v>
      </c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  <c r="AA162" s="80"/>
      <c r="AB162" s="80"/>
      <c r="AC162" s="80"/>
      <c r="AD162" s="80"/>
      <c r="AE162" s="80"/>
      <c r="AF162" s="80"/>
      <c r="AG162" s="80"/>
      <c r="AH162" s="80"/>
      <c r="AI162" s="80"/>
      <c r="AJ162" s="80"/>
      <c r="AK162" s="80"/>
      <c r="AL162" s="80"/>
      <c r="AM162" s="80"/>
      <c r="AN162" s="80"/>
      <c r="AO162" s="80"/>
      <c r="AP162" s="80"/>
      <c r="AQ162" s="80"/>
      <c r="AR162" s="80"/>
      <c r="AS162" s="80"/>
      <c r="AT162" s="80"/>
      <c r="AU162" s="80"/>
      <c r="AV162" s="80"/>
      <c r="AW162" s="80"/>
      <c r="AX162" s="80"/>
      <c r="AY162" s="80"/>
      <c r="AZ162" s="80"/>
      <c r="BA162" s="80"/>
      <c r="BB162" s="80"/>
      <c r="BC162" s="80"/>
      <c r="BD162" s="80"/>
      <c r="BE162" s="80"/>
      <c r="BF162" s="80"/>
      <c r="BG162" s="80"/>
      <c r="BH162" s="80"/>
      <c r="BI162" s="80"/>
      <c r="BJ162" s="80"/>
      <c r="BK162" s="80"/>
      <c r="BL162" s="80"/>
      <c r="BM162" s="80"/>
      <c r="BN162" s="80"/>
      <c r="BO162" s="80"/>
      <c r="BP162" s="80"/>
      <c r="BQ162" s="80"/>
      <c r="BR162" s="80"/>
      <c r="BS162" s="80"/>
      <c r="BT162" s="80"/>
      <c r="BU162" s="80"/>
      <c r="BV162" s="80"/>
      <c r="BW162" s="80"/>
      <c r="BX162" s="80"/>
      <c r="BY162" s="80"/>
      <c r="BZ162" s="80"/>
      <c r="CA162" s="80"/>
      <c r="CB162" s="80"/>
      <c r="CC162" s="80"/>
      <c r="CD162" s="80"/>
      <c r="CE162" s="80"/>
      <c r="CF162" s="80"/>
      <c r="CG162" s="80"/>
      <c r="CH162" s="80"/>
      <c r="CI162" s="80"/>
      <c r="CJ162" s="80"/>
      <c r="CK162" s="80"/>
      <c r="CL162" s="80"/>
      <c r="CM162" s="80"/>
      <c r="CN162" s="80"/>
      <c r="CO162" s="80"/>
      <c r="CP162" s="80"/>
      <c r="CQ162" s="80"/>
      <c r="CR162" s="80"/>
      <c r="CS162" s="80"/>
      <c r="CT162" s="80"/>
      <c r="CU162" s="80"/>
      <c r="CV162" s="80"/>
      <c r="CW162" s="80"/>
      <c r="CX162" s="80"/>
      <c r="CY162" s="80"/>
      <c r="CZ162" s="80"/>
      <c r="DA162" s="80"/>
      <c r="DB162" s="80"/>
      <c r="DC162" s="80"/>
      <c r="DD162" s="80"/>
      <c r="DE162" s="80"/>
      <c r="DF162" s="80"/>
      <c r="DG162" s="80"/>
      <c r="DH162" s="80"/>
      <c r="DI162" s="80"/>
      <c r="DJ162" s="80"/>
      <c r="DK162" s="80"/>
      <c r="DL162" s="80"/>
      <c r="DM162" s="80"/>
      <c r="DN162" s="80"/>
      <c r="DO162" s="80"/>
      <c r="DP162" s="80"/>
      <c r="DQ162" s="80"/>
      <c r="DR162" s="80"/>
      <c r="DS162" s="80"/>
      <c r="DT162" s="80"/>
      <c r="DU162" s="80"/>
      <c r="DV162" s="80"/>
      <c r="DW162" s="80"/>
      <c r="DX162" s="80"/>
      <c r="DY162" s="80"/>
      <c r="DZ162" s="80"/>
      <c r="EA162" s="80"/>
      <c r="EB162" s="80"/>
      <c r="EC162" s="80"/>
      <c r="ED162" s="80"/>
      <c r="EE162" s="80"/>
      <c r="EF162" s="80"/>
      <c r="EG162" s="80"/>
      <c r="EH162" s="80"/>
      <c r="EI162" s="80"/>
      <c r="EJ162" s="80"/>
      <c r="EK162" s="80"/>
      <c r="EL162" s="80"/>
      <c r="EM162" s="80"/>
      <c r="EN162" s="80"/>
      <c r="EO162" s="80"/>
      <c r="EP162" s="80"/>
      <c r="EQ162" s="80"/>
      <c r="ER162" s="80"/>
      <c r="ES162" s="80"/>
      <c r="ET162" s="80"/>
      <c r="EU162" s="80"/>
    </row>
    <row r="163" spans="1:151" s="8" customFormat="1" ht="14.25">
      <c r="A163" s="32" t="s">
        <v>169</v>
      </c>
      <c r="B163" s="33">
        <v>150</v>
      </c>
      <c r="C163" s="7">
        <v>12.25</v>
      </c>
      <c r="D163" s="34">
        <v>14.75</v>
      </c>
      <c r="E163" s="7">
        <f t="shared" si="36"/>
        <v>12.25</v>
      </c>
      <c r="F163" s="7">
        <f t="shared" si="37"/>
        <v>12.8625</v>
      </c>
      <c r="G163" s="7">
        <f t="shared" si="38"/>
        <v>10.078409090909092</v>
      </c>
      <c r="H163" s="7">
        <f t="shared" si="39"/>
        <v>0.06718939393939395</v>
      </c>
      <c r="I163" s="81"/>
      <c r="J163" s="82"/>
      <c r="K163" s="11">
        <f t="shared" si="31"/>
        <v>0</v>
      </c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  <c r="AA163" s="80"/>
      <c r="AB163" s="80"/>
      <c r="AC163" s="80"/>
      <c r="AD163" s="80"/>
      <c r="AE163" s="80"/>
      <c r="AF163" s="80"/>
      <c r="AG163" s="80"/>
      <c r="AH163" s="80"/>
      <c r="AI163" s="80"/>
      <c r="AJ163" s="80"/>
      <c r="AK163" s="80"/>
      <c r="AL163" s="80"/>
      <c r="AM163" s="80"/>
      <c r="AN163" s="80"/>
      <c r="AO163" s="80"/>
      <c r="AP163" s="80"/>
      <c r="AQ163" s="80"/>
      <c r="AR163" s="80"/>
      <c r="AS163" s="80"/>
      <c r="AT163" s="80"/>
      <c r="AU163" s="80"/>
      <c r="AV163" s="80"/>
      <c r="AW163" s="80"/>
      <c r="AX163" s="80"/>
      <c r="AY163" s="80"/>
      <c r="AZ163" s="80"/>
      <c r="BA163" s="80"/>
      <c r="BB163" s="80"/>
      <c r="BC163" s="80"/>
      <c r="BD163" s="80"/>
      <c r="BE163" s="80"/>
      <c r="BF163" s="80"/>
      <c r="BG163" s="80"/>
      <c r="BH163" s="80"/>
      <c r="BI163" s="80"/>
      <c r="BJ163" s="80"/>
      <c r="BK163" s="80"/>
      <c r="BL163" s="80"/>
      <c r="BM163" s="80"/>
      <c r="BN163" s="80"/>
      <c r="BO163" s="80"/>
      <c r="BP163" s="80"/>
      <c r="BQ163" s="80"/>
      <c r="BR163" s="80"/>
      <c r="BS163" s="80"/>
      <c r="BT163" s="80"/>
      <c r="BU163" s="80"/>
      <c r="BV163" s="80"/>
      <c r="BW163" s="80"/>
      <c r="BX163" s="80"/>
      <c r="BY163" s="80"/>
      <c r="BZ163" s="80"/>
      <c r="CA163" s="80"/>
      <c r="CB163" s="80"/>
      <c r="CC163" s="80"/>
      <c r="CD163" s="80"/>
      <c r="CE163" s="80"/>
      <c r="CF163" s="80"/>
      <c r="CG163" s="80"/>
      <c r="CH163" s="80"/>
      <c r="CI163" s="80"/>
      <c r="CJ163" s="80"/>
      <c r="CK163" s="80"/>
      <c r="CL163" s="80"/>
      <c r="CM163" s="80"/>
      <c r="CN163" s="80"/>
      <c r="CO163" s="80"/>
      <c r="CP163" s="80"/>
      <c r="CQ163" s="80"/>
      <c r="CR163" s="80"/>
      <c r="CS163" s="80"/>
      <c r="CT163" s="80"/>
      <c r="CU163" s="80"/>
      <c r="CV163" s="80"/>
      <c r="CW163" s="80"/>
      <c r="CX163" s="80"/>
      <c r="CY163" s="80"/>
      <c r="CZ163" s="80"/>
      <c r="DA163" s="80"/>
      <c r="DB163" s="80"/>
      <c r="DC163" s="80"/>
      <c r="DD163" s="80"/>
      <c r="DE163" s="80"/>
      <c r="DF163" s="80"/>
      <c r="DG163" s="80"/>
      <c r="DH163" s="80"/>
      <c r="DI163" s="80"/>
      <c r="DJ163" s="80"/>
      <c r="DK163" s="80"/>
      <c r="DL163" s="80"/>
      <c r="DM163" s="80"/>
      <c r="DN163" s="80"/>
      <c r="DO163" s="80"/>
      <c r="DP163" s="80"/>
      <c r="DQ163" s="80"/>
      <c r="DR163" s="80"/>
      <c r="DS163" s="80"/>
      <c r="DT163" s="80"/>
      <c r="DU163" s="80"/>
      <c r="DV163" s="80"/>
      <c r="DW163" s="80"/>
      <c r="DX163" s="80"/>
      <c r="DY163" s="80"/>
      <c r="DZ163" s="80"/>
      <c r="EA163" s="80"/>
      <c r="EB163" s="80"/>
      <c r="EC163" s="80"/>
      <c r="ED163" s="80"/>
      <c r="EE163" s="80"/>
      <c r="EF163" s="80"/>
      <c r="EG163" s="80"/>
      <c r="EH163" s="80"/>
      <c r="EI163" s="80"/>
      <c r="EJ163" s="80"/>
      <c r="EK163" s="80"/>
      <c r="EL163" s="80"/>
      <c r="EM163" s="80"/>
      <c r="EN163" s="80"/>
      <c r="EO163" s="80"/>
      <c r="EP163" s="80"/>
      <c r="EQ163" s="80"/>
      <c r="ER163" s="80"/>
      <c r="ES163" s="80"/>
      <c r="ET163" s="80"/>
      <c r="EU163" s="80"/>
    </row>
    <row r="164" spans="1:151" s="6" customFormat="1" ht="14.25">
      <c r="A164" s="90" t="s">
        <v>174</v>
      </c>
      <c r="B164" s="87">
        <v>250</v>
      </c>
      <c r="C164" s="88">
        <v>13</v>
      </c>
      <c r="D164" s="89">
        <v>15.75</v>
      </c>
      <c r="E164" s="88">
        <f t="shared" si="36"/>
        <v>13</v>
      </c>
      <c r="F164" s="88">
        <f t="shared" si="37"/>
        <v>13.65</v>
      </c>
      <c r="G164" s="88">
        <f t="shared" si="38"/>
        <v>10.695454545454547</v>
      </c>
      <c r="H164" s="88">
        <f t="shared" si="39"/>
        <v>0.04278181818181819</v>
      </c>
      <c r="I164" s="97"/>
      <c r="J164" s="91"/>
      <c r="K164" s="25">
        <f t="shared" si="31"/>
        <v>0</v>
      </c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0"/>
      <c r="AB164" s="80"/>
      <c r="AC164" s="80"/>
      <c r="AD164" s="80"/>
      <c r="AE164" s="80"/>
      <c r="AF164" s="80"/>
      <c r="AG164" s="80"/>
      <c r="AH164" s="80"/>
      <c r="AI164" s="80"/>
      <c r="AJ164" s="80"/>
      <c r="AK164" s="80"/>
      <c r="AL164" s="80"/>
      <c r="AM164" s="80"/>
      <c r="AN164" s="80"/>
      <c r="AO164" s="80"/>
      <c r="AP164" s="80"/>
      <c r="AQ164" s="80"/>
      <c r="AR164" s="80"/>
      <c r="AS164" s="80"/>
      <c r="AT164" s="80"/>
      <c r="AU164" s="80"/>
      <c r="AV164" s="80"/>
      <c r="AW164" s="80"/>
      <c r="AX164" s="80"/>
      <c r="AY164" s="80"/>
      <c r="AZ164" s="80"/>
      <c r="BA164" s="80"/>
      <c r="BB164" s="80"/>
      <c r="BC164" s="80"/>
      <c r="BD164" s="80"/>
      <c r="BE164" s="80"/>
      <c r="BF164" s="80"/>
      <c r="BG164" s="80"/>
      <c r="BH164" s="80"/>
      <c r="BI164" s="80"/>
      <c r="BJ164" s="80"/>
      <c r="BK164" s="80"/>
      <c r="BL164" s="80"/>
      <c r="BM164" s="80"/>
      <c r="BN164" s="80"/>
      <c r="BO164" s="80"/>
      <c r="BP164" s="80"/>
      <c r="BQ164" s="80"/>
      <c r="BR164" s="80"/>
      <c r="BS164" s="80"/>
      <c r="BT164" s="80"/>
      <c r="BU164" s="80"/>
      <c r="BV164" s="80"/>
      <c r="BW164" s="80"/>
      <c r="BX164" s="80"/>
      <c r="BY164" s="80"/>
      <c r="BZ164" s="80"/>
      <c r="CA164" s="80"/>
      <c r="CB164" s="80"/>
      <c r="CC164" s="80"/>
      <c r="CD164" s="80"/>
      <c r="CE164" s="80"/>
      <c r="CF164" s="80"/>
      <c r="CG164" s="80"/>
      <c r="CH164" s="96"/>
      <c r="CI164" s="96"/>
      <c r="CJ164" s="96"/>
      <c r="CK164" s="96"/>
      <c r="CL164" s="96"/>
      <c r="CM164" s="96"/>
      <c r="CN164" s="96"/>
      <c r="CO164" s="96"/>
      <c r="CP164" s="96"/>
      <c r="CQ164" s="96"/>
      <c r="CR164" s="96"/>
      <c r="CS164" s="96"/>
      <c r="CT164" s="96"/>
      <c r="CU164" s="96"/>
      <c r="CV164" s="96"/>
      <c r="CW164" s="96"/>
      <c r="CX164" s="96"/>
      <c r="CY164" s="96"/>
      <c r="CZ164" s="96"/>
      <c r="DA164" s="96"/>
      <c r="DB164" s="96"/>
      <c r="DC164" s="96"/>
      <c r="DD164" s="96"/>
      <c r="DE164" s="96"/>
      <c r="DF164" s="96"/>
      <c r="DG164" s="96"/>
      <c r="DH164" s="96"/>
      <c r="DI164" s="96"/>
      <c r="DJ164" s="96"/>
      <c r="DK164" s="96"/>
      <c r="DL164" s="96"/>
      <c r="DM164" s="96"/>
      <c r="DN164" s="96"/>
      <c r="DO164" s="96"/>
      <c r="DP164" s="96"/>
      <c r="DQ164" s="96"/>
      <c r="DR164" s="96"/>
      <c r="DS164" s="96"/>
      <c r="DT164" s="96"/>
      <c r="DU164" s="96"/>
      <c r="DV164" s="96"/>
      <c r="DW164" s="96"/>
      <c r="DX164" s="96"/>
      <c r="DY164" s="96"/>
      <c r="DZ164" s="96"/>
      <c r="EA164" s="96"/>
      <c r="EB164" s="96"/>
      <c r="EC164" s="96"/>
      <c r="ED164" s="96"/>
      <c r="EE164" s="96"/>
      <c r="EF164" s="96"/>
      <c r="EG164" s="96"/>
      <c r="EH164" s="96"/>
      <c r="EI164" s="96"/>
      <c r="EJ164" s="96"/>
      <c r="EK164" s="96"/>
      <c r="EL164" s="96"/>
      <c r="EM164" s="96"/>
      <c r="EN164" s="96"/>
      <c r="EO164" s="96"/>
      <c r="EP164" s="96"/>
      <c r="EQ164" s="96"/>
      <c r="ER164" s="96"/>
      <c r="ES164" s="96"/>
      <c r="ET164" s="96"/>
      <c r="EU164" s="96"/>
    </row>
    <row r="165" spans="1:151" s="8" customFormat="1" ht="14.25">
      <c r="A165" s="32" t="s">
        <v>176</v>
      </c>
      <c r="B165" s="33">
        <v>24</v>
      </c>
      <c r="C165" s="7">
        <v>12.25</v>
      </c>
      <c r="D165" s="34">
        <v>14.75</v>
      </c>
      <c r="E165" s="7">
        <f t="shared" si="36"/>
        <v>12.25</v>
      </c>
      <c r="F165" s="7">
        <f t="shared" si="37"/>
        <v>12.8625</v>
      </c>
      <c r="G165" s="7">
        <f t="shared" si="38"/>
        <v>10.078409090909092</v>
      </c>
      <c r="H165" s="7">
        <f t="shared" si="39"/>
        <v>0.41993371212121217</v>
      </c>
      <c r="I165" s="81"/>
      <c r="J165" s="82"/>
      <c r="K165" s="11">
        <f t="shared" si="31"/>
        <v>0</v>
      </c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  <c r="AA165" s="80"/>
      <c r="AB165" s="80"/>
      <c r="AC165" s="80"/>
      <c r="AD165" s="80"/>
      <c r="AE165" s="80"/>
      <c r="AF165" s="80"/>
      <c r="AG165" s="80"/>
      <c r="AH165" s="80"/>
      <c r="AI165" s="80"/>
      <c r="AJ165" s="80"/>
      <c r="AK165" s="80"/>
      <c r="AL165" s="80"/>
      <c r="AM165" s="80"/>
      <c r="AN165" s="80"/>
      <c r="AO165" s="80"/>
      <c r="AP165" s="80"/>
      <c r="AQ165" s="80"/>
      <c r="AR165" s="80"/>
      <c r="AS165" s="80"/>
      <c r="AT165" s="80"/>
      <c r="AU165" s="80"/>
      <c r="AV165" s="80"/>
      <c r="AW165" s="80"/>
      <c r="AX165" s="80"/>
      <c r="AY165" s="80"/>
      <c r="AZ165" s="80"/>
      <c r="BA165" s="80"/>
      <c r="BB165" s="80"/>
      <c r="BC165" s="80"/>
      <c r="BD165" s="80"/>
      <c r="BE165" s="80"/>
      <c r="BF165" s="80"/>
      <c r="BG165" s="80"/>
      <c r="BH165" s="80"/>
      <c r="BI165" s="80"/>
      <c r="BJ165" s="80"/>
      <c r="BK165" s="80"/>
      <c r="BL165" s="80"/>
      <c r="BM165" s="80"/>
      <c r="BN165" s="80"/>
      <c r="BO165" s="80"/>
      <c r="BP165" s="80"/>
      <c r="BQ165" s="80"/>
      <c r="BR165" s="80"/>
      <c r="BS165" s="80"/>
      <c r="BT165" s="80"/>
      <c r="BU165" s="80"/>
      <c r="BV165" s="80"/>
      <c r="BW165" s="80"/>
      <c r="BX165" s="80"/>
      <c r="BY165" s="80"/>
      <c r="BZ165" s="80"/>
      <c r="CA165" s="80"/>
      <c r="CB165" s="80"/>
      <c r="CC165" s="80"/>
      <c r="CD165" s="80"/>
      <c r="CE165" s="80"/>
      <c r="CF165" s="80"/>
      <c r="CG165" s="80"/>
      <c r="CH165" s="80"/>
      <c r="CI165" s="80"/>
      <c r="CJ165" s="80"/>
      <c r="CK165" s="80"/>
      <c r="CL165" s="80"/>
      <c r="CM165" s="80"/>
      <c r="CN165" s="80"/>
      <c r="CO165" s="80"/>
      <c r="CP165" s="80"/>
      <c r="CQ165" s="80"/>
      <c r="CR165" s="80"/>
      <c r="CS165" s="80"/>
      <c r="CT165" s="80"/>
      <c r="CU165" s="80"/>
      <c r="CV165" s="80"/>
      <c r="CW165" s="80"/>
      <c r="CX165" s="80"/>
      <c r="CY165" s="80"/>
      <c r="CZ165" s="80"/>
      <c r="DA165" s="80"/>
      <c r="DB165" s="80"/>
      <c r="DC165" s="80"/>
      <c r="DD165" s="80"/>
      <c r="DE165" s="80"/>
      <c r="DF165" s="80"/>
      <c r="DG165" s="80"/>
      <c r="DH165" s="80"/>
      <c r="DI165" s="80"/>
      <c r="DJ165" s="80"/>
      <c r="DK165" s="80"/>
      <c r="DL165" s="80"/>
      <c r="DM165" s="80"/>
      <c r="DN165" s="80"/>
      <c r="DO165" s="80"/>
      <c r="DP165" s="80"/>
      <c r="DQ165" s="80"/>
      <c r="DR165" s="80"/>
      <c r="DS165" s="80"/>
      <c r="DT165" s="80"/>
      <c r="DU165" s="80"/>
      <c r="DV165" s="80"/>
      <c r="DW165" s="80"/>
      <c r="DX165" s="80"/>
      <c r="DY165" s="80"/>
      <c r="DZ165" s="80"/>
      <c r="EA165" s="80"/>
      <c r="EB165" s="80"/>
      <c r="EC165" s="80"/>
      <c r="ED165" s="80"/>
      <c r="EE165" s="80"/>
      <c r="EF165" s="80"/>
      <c r="EG165" s="80"/>
      <c r="EH165" s="80"/>
      <c r="EI165" s="80"/>
      <c r="EJ165" s="80"/>
      <c r="EK165" s="80"/>
      <c r="EL165" s="80"/>
      <c r="EM165" s="80"/>
      <c r="EN165" s="80"/>
      <c r="EO165" s="80"/>
      <c r="EP165" s="80"/>
      <c r="EQ165" s="80"/>
      <c r="ER165" s="80"/>
      <c r="ES165" s="80"/>
      <c r="ET165" s="80"/>
      <c r="EU165" s="80"/>
    </row>
    <row r="166" spans="1:151" s="6" customFormat="1" ht="15" thickBot="1">
      <c r="A166" s="90" t="s">
        <v>179</v>
      </c>
      <c r="B166" s="87">
        <v>16</v>
      </c>
      <c r="C166" s="88">
        <v>12.25</v>
      </c>
      <c r="D166" s="89">
        <v>14.75</v>
      </c>
      <c r="E166" s="88">
        <f t="shared" si="36"/>
        <v>12.25</v>
      </c>
      <c r="F166" s="88">
        <f t="shared" si="37"/>
        <v>12.8625</v>
      </c>
      <c r="G166" s="88">
        <f t="shared" si="38"/>
        <v>10.078409090909092</v>
      </c>
      <c r="H166" s="88">
        <f t="shared" si="39"/>
        <v>0.6299005681818183</v>
      </c>
      <c r="I166" s="97"/>
      <c r="J166" s="91"/>
      <c r="K166" s="25">
        <f t="shared" si="31"/>
        <v>0</v>
      </c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  <c r="AA166" s="80"/>
      <c r="AB166" s="80"/>
      <c r="AC166" s="80"/>
      <c r="AD166" s="80"/>
      <c r="AE166" s="80"/>
      <c r="AF166" s="80"/>
      <c r="AG166" s="80"/>
      <c r="AH166" s="80"/>
      <c r="AI166" s="80"/>
      <c r="AJ166" s="80"/>
      <c r="AK166" s="80"/>
      <c r="AL166" s="80"/>
      <c r="AM166" s="80"/>
      <c r="AN166" s="80"/>
      <c r="AO166" s="80"/>
      <c r="AP166" s="80"/>
      <c r="AQ166" s="80"/>
      <c r="AR166" s="80"/>
      <c r="AS166" s="80"/>
      <c r="AT166" s="80"/>
      <c r="AU166" s="80"/>
      <c r="AV166" s="80"/>
      <c r="AW166" s="80"/>
      <c r="AX166" s="80"/>
      <c r="AY166" s="80"/>
      <c r="AZ166" s="80"/>
      <c r="BA166" s="80"/>
      <c r="BB166" s="80"/>
      <c r="BC166" s="80"/>
      <c r="BD166" s="80"/>
      <c r="BE166" s="80"/>
      <c r="BF166" s="80"/>
      <c r="BG166" s="80"/>
      <c r="BH166" s="80"/>
      <c r="BI166" s="80"/>
      <c r="BJ166" s="80"/>
      <c r="BK166" s="80"/>
      <c r="BL166" s="80"/>
      <c r="BM166" s="80"/>
      <c r="BN166" s="80"/>
      <c r="BO166" s="80"/>
      <c r="BP166" s="80"/>
      <c r="BQ166" s="80"/>
      <c r="BR166" s="80"/>
      <c r="BS166" s="80"/>
      <c r="BT166" s="80"/>
      <c r="BU166" s="80"/>
      <c r="BV166" s="80"/>
      <c r="BW166" s="80"/>
      <c r="BX166" s="80"/>
      <c r="BY166" s="80"/>
      <c r="BZ166" s="80"/>
      <c r="CA166" s="80"/>
      <c r="CB166" s="80"/>
      <c r="CC166" s="80"/>
      <c r="CD166" s="80"/>
      <c r="CE166" s="80"/>
      <c r="CF166" s="80"/>
      <c r="CG166" s="80"/>
      <c r="CH166" s="96"/>
      <c r="CI166" s="96"/>
      <c r="CJ166" s="96"/>
      <c r="CK166" s="96"/>
      <c r="CL166" s="96"/>
      <c r="CM166" s="96"/>
      <c r="CN166" s="96"/>
      <c r="CO166" s="96"/>
      <c r="CP166" s="96"/>
      <c r="CQ166" s="96"/>
      <c r="CR166" s="96"/>
      <c r="CS166" s="96"/>
      <c r="CT166" s="96"/>
      <c r="CU166" s="96"/>
      <c r="CV166" s="96"/>
      <c r="CW166" s="96"/>
      <c r="CX166" s="96"/>
      <c r="CY166" s="96"/>
      <c r="CZ166" s="96"/>
      <c r="DA166" s="96"/>
      <c r="DB166" s="96"/>
      <c r="DC166" s="96"/>
      <c r="DD166" s="96"/>
      <c r="DE166" s="96"/>
      <c r="DF166" s="96"/>
      <c r="DG166" s="96"/>
      <c r="DH166" s="96"/>
      <c r="DI166" s="96"/>
      <c r="DJ166" s="96"/>
      <c r="DK166" s="96"/>
      <c r="DL166" s="96"/>
      <c r="DM166" s="96"/>
      <c r="DN166" s="96"/>
      <c r="DO166" s="96"/>
      <c r="DP166" s="96"/>
      <c r="DQ166" s="96"/>
      <c r="DR166" s="96"/>
      <c r="DS166" s="96"/>
      <c r="DT166" s="96"/>
      <c r="DU166" s="96"/>
      <c r="DV166" s="96"/>
      <c r="DW166" s="96"/>
      <c r="DX166" s="96"/>
      <c r="DY166" s="96"/>
      <c r="DZ166" s="96"/>
      <c r="EA166" s="96"/>
      <c r="EB166" s="96"/>
      <c r="EC166" s="96"/>
      <c r="ED166" s="96"/>
      <c r="EE166" s="96"/>
      <c r="EF166" s="96"/>
      <c r="EG166" s="96"/>
      <c r="EH166" s="96"/>
      <c r="EI166" s="96"/>
      <c r="EJ166" s="96"/>
      <c r="EK166" s="96"/>
      <c r="EL166" s="96"/>
      <c r="EM166" s="96"/>
      <c r="EN166" s="96"/>
      <c r="EO166" s="96"/>
      <c r="EP166" s="96"/>
      <c r="EQ166" s="96"/>
      <c r="ER166" s="96"/>
      <c r="ES166" s="96"/>
      <c r="ET166" s="96"/>
      <c r="EU166" s="96"/>
    </row>
    <row r="167" spans="1:151" s="6" customFormat="1" ht="35.25" customHeight="1" thickBot="1">
      <c r="A167" s="83" t="s">
        <v>158</v>
      </c>
      <c r="B167" s="98"/>
      <c r="C167" s="84"/>
      <c r="D167" s="98"/>
      <c r="E167" s="85"/>
      <c r="F167" s="85"/>
      <c r="G167" s="85"/>
      <c r="H167" s="85"/>
      <c r="I167" s="85" t="s">
        <v>17</v>
      </c>
      <c r="J167" s="99"/>
      <c r="K167" s="86"/>
      <c r="L167" s="100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  <c r="BR167" s="101"/>
      <c r="BS167" s="101"/>
      <c r="BT167" s="101"/>
      <c r="BU167" s="101"/>
      <c r="BV167" s="101"/>
      <c r="BW167" s="101"/>
      <c r="BX167" s="101"/>
      <c r="BY167" s="101"/>
      <c r="BZ167" s="101"/>
      <c r="CA167" s="101"/>
      <c r="CB167" s="101"/>
      <c r="CC167" s="101"/>
      <c r="CD167" s="101"/>
      <c r="CE167" s="101"/>
      <c r="CF167" s="101"/>
      <c r="CG167" s="101"/>
      <c r="CH167" s="101"/>
      <c r="CI167" s="101"/>
      <c r="CJ167" s="101"/>
      <c r="CK167" s="101"/>
      <c r="CL167" s="101"/>
      <c r="CM167" s="101"/>
      <c r="CN167" s="101"/>
      <c r="CO167" s="101"/>
      <c r="CP167" s="101"/>
      <c r="CQ167" s="101"/>
      <c r="CR167" s="101"/>
      <c r="CS167" s="101"/>
      <c r="CT167" s="101"/>
      <c r="CU167" s="101"/>
      <c r="CV167" s="101"/>
      <c r="CW167" s="101"/>
      <c r="CX167" s="101"/>
      <c r="CY167" s="101"/>
      <c r="CZ167" s="101"/>
      <c r="DA167" s="101"/>
      <c r="DB167" s="101"/>
      <c r="DC167" s="101"/>
      <c r="DD167" s="101"/>
      <c r="DE167" s="101"/>
      <c r="DF167" s="101"/>
      <c r="DG167" s="101"/>
      <c r="DH167" s="101"/>
      <c r="DI167" s="101"/>
      <c r="DJ167" s="101"/>
      <c r="DK167" s="101"/>
      <c r="DL167" s="101"/>
      <c r="DM167" s="101"/>
      <c r="DN167" s="101"/>
      <c r="DO167" s="101"/>
      <c r="DP167" s="101"/>
      <c r="DQ167" s="101"/>
      <c r="DR167" s="101"/>
      <c r="DS167" s="101"/>
      <c r="DT167" s="101"/>
      <c r="DU167" s="101"/>
      <c r="DV167" s="101"/>
      <c r="DW167" s="101"/>
      <c r="DX167" s="101"/>
      <c r="DY167" s="101"/>
      <c r="DZ167" s="101"/>
      <c r="EA167" s="101"/>
      <c r="EB167" s="101"/>
      <c r="EC167" s="101"/>
      <c r="ED167" s="101"/>
      <c r="EE167" s="101"/>
      <c r="EF167" s="101"/>
      <c r="EG167" s="101"/>
      <c r="EH167" s="101"/>
      <c r="EI167" s="101"/>
      <c r="EJ167" s="101"/>
      <c r="EK167" s="101"/>
      <c r="EL167" s="101"/>
      <c r="EM167" s="101"/>
      <c r="EN167" s="101"/>
      <c r="EO167" s="101"/>
      <c r="EP167" s="101"/>
      <c r="EQ167" s="101"/>
      <c r="ER167" s="101"/>
      <c r="ES167" s="101"/>
      <c r="ET167" s="101"/>
      <c r="EU167" s="101"/>
    </row>
    <row r="168" spans="1:151" s="5" customFormat="1" ht="14.25">
      <c r="A168" s="90" t="s">
        <v>159</v>
      </c>
      <c r="B168" s="87">
        <f>2*4.6</f>
        <v>9.2</v>
      </c>
      <c r="C168" s="88">
        <v>15.75</v>
      </c>
      <c r="D168" s="89">
        <v>19</v>
      </c>
      <c r="E168" s="88">
        <f aca="true" t="shared" si="40" ref="E168:E174">IF($J$2="AUS",C168,D168)</f>
        <v>15.75</v>
      </c>
      <c r="F168" s="88">
        <f aca="true" t="shared" si="41" ref="F168:F174">E168+(E168*0.05)</f>
        <v>16.5375</v>
      </c>
      <c r="G168" s="88">
        <f aca="true" t="shared" si="42" ref="G168:G174">IF($I$3="Bronze",IF($J$2="AUS",(E168-((E168/1.1)*0.2))+(E168*0.05),(E168-((E168/1.15)*0.2))+(E168*0.05)),IF($J$2="AUS",(E168-((E168/1.1)*0.25))+(E168*0.05),(E168-((E168/1.15)*0.25))+(E168*0.05)))</f>
        <v>12.957954545454546</v>
      </c>
      <c r="H168" s="88">
        <f aca="true" t="shared" si="43" ref="H168:H174">G168/B168</f>
        <v>1.408473320158103</v>
      </c>
      <c r="I168" s="97">
        <f aca="true" t="shared" si="44" ref="I168:I174">H168/100</f>
        <v>0.01408473320158103</v>
      </c>
      <c r="J168" s="91"/>
      <c r="K168" s="25">
        <f t="shared" si="31"/>
        <v>0</v>
      </c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  <c r="AA168" s="80"/>
      <c r="AB168" s="80"/>
      <c r="AC168" s="80"/>
      <c r="AD168" s="80"/>
      <c r="AE168" s="80"/>
      <c r="AF168" s="80"/>
      <c r="AG168" s="80"/>
      <c r="AH168" s="80"/>
      <c r="AI168" s="80"/>
      <c r="AJ168" s="80"/>
      <c r="AK168" s="80"/>
      <c r="AL168" s="80"/>
      <c r="AM168" s="80"/>
      <c r="AN168" s="80"/>
      <c r="AO168" s="80"/>
      <c r="AP168" s="80"/>
      <c r="AQ168" s="80"/>
      <c r="AR168" s="80"/>
      <c r="AS168" s="80"/>
      <c r="AT168" s="80"/>
      <c r="AU168" s="80"/>
      <c r="AV168" s="80"/>
      <c r="AW168" s="80"/>
      <c r="AX168" s="80"/>
      <c r="AY168" s="80"/>
      <c r="AZ168" s="80"/>
      <c r="BA168" s="80"/>
      <c r="BB168" s="80"/>
      <c r="BC168" s="80"/>
      <c r="BD168" s="80"/>
      <c r="BE168" s="80"/>
      <c r="BF168" s="80"/>
      <c r="BG168" s="80"/>
      <c r="BH168" s="80"/>
      <c r="BI168" s="80"/>
      <c r="BJ168" s="80"/>
      <c r="BK168" s="80"/>
      <c r="BL168" s="80"/>
      <c r="BM168" s="80"/>
      <c r="BN168" s="80"/>
      <c r="BO168" s="80"/>
      <c r="BP168" s="80"/>
      <c r="BQ168" s="80"/>
      <c r="BR168" s="80"/>
      <c r="BS168" s="80"/>
      <c r="BT168" s="80"/>
      <c r="BU168" s="80"/>
      <c r="BV168" s="80"/>
      <c r="BW168" s="80"/>
      <c r="BX168" s="80"/>
      <c r="BY168" s="80"/>
      <c r="BZ168" s="80"/>
      <c r="CA168" s="80"/>
      <c r="CB168" s="80"/>
      <c r="CC168" s="80"/>
      <c r="CD168" s="80"/>
      <c r="CE168" s="80"/>
      <c r="CF168" s="80"/>
      <c r="CG168" s="80"/>
      <c r="CH168" s="80"/>
      <c r="CI168" s="80"/>
      <c r="CJ168" s="80"/>
      <c r="CK168" s="80"/>
      <c r="CL168" s="80"/>
      <c r="CM168" s="80"/>
      <c r="CN168" s="80"/>
      <c r="CO168" s="80"/>
      <c r="CP168" s="80"/>
      <c r="CQ168" s="80"/>
      <c r="CR168" s="80"/>
      <c r="CS168" s="80"/>
      <c r="CT168" s="80"/>
      <c r="CU168" s="80"/>
      <c r="CV168" s="80"/>
      <c r="CW168" s="80"/>
      <c r="CX168" s="80"/>
      <c r="CY168" s="80"/>
      <c r="CZ168" s="80"/>
      <c r="DA168" s="80"/>
      <c r="DB168" s="80"/>
      <c r="DC168" s="80"/>
      <c r="DD168" s="80"/>
      <c r="DE168" s="80"/>
      <c r="DF168" s="80"/>
      <c r="DG168" s="80"/>
      <c r="DH168" s="80"/>
      <c r="DI168" s="80"/>
      <c r="DJ168" s="80"/>
      <c r="DK168" s="80"/>
      <c r="DL168" s="80"/>
      <c r="DM168" s="80"/>
      <c r="DN168" s="80"/>
      <c r="DO168" s="80"/>
      <c r="DP168" s="80"/>
      <c r="DQ168" s="80"/>
      <c r="DR168" s="80"/>
      <c r="DS168" s="80"/>
      <c r="DT168" s="80"/>
      <c r="DU168" s="80"/>
      <c r="DV168" s="80"/>
      <c r="DW168" s="80"/>
      <c r="DX168" s="80"/>
      <c r="DY168" s="80"/>
      <c r="DZ168" s="80"/>
      <c r="EA168" s="80"/>
      <c r="EB168" s="80"/>
      <c r="EC168" s="80"/>
      <c r="ED168" s="80"/>
      <c r="EE168" s="80"/>
      <c r="EF168" s="80"/>
      <c r="EG168" s="80"/>
      <c r="EH168" s="80"/>
      <c r="EI168" s="80"/>
      <c r="EJ168" s="80"/>
      <c r="EK168" s="80"/>
      <c r="EL168" s="80"/>
      <c r="EM168" s="80"/>
      <c r="EN168" s="80"/>
      <c r="EO168" s="80"/>
      <c r="EP168" s="80"/>
      <c r="EQ168" s="80"/>
      <c r="ER168" s="80"/>
      <c r="ES168" s="80"/>
      <c r="ET168" s="80"/>
      <c r="EU168" s="80"/>
    </row>
    <row r="169" spans="1:151" s="6" customFormat="1" ht="14.25">
      <c r="A169" s="32" t="s">
        <v>161</v>
      </c>
      <c r="B169" s="33">
        <v>9.1</v>
      </c>
      <c r="C169" s="7">
        <v>14</v>
      </c>
      <c r="D169" s="34">
        <v>16.75</v>
      </c>
      <c r="E169" s="7">
        <f t="shared" si="40"/>
        <v>14</v>
      </c>
      <c r="F169" s="7">
        <f t="shared" si="41"/>
        <v>14.7</v>
      </c>
      <c r="G169" s="7">
        <f t="shared" si="42"/>
        <v>11.518181818181818</v>
      </c>
      <c r="H169" s="7">
        <f t="shared" si="43"/>
        <v>1.2657342657342656</v>
      </c>
      <c r="I169" s="81">
        <f t="shared" si="44"/>
        <v>0.012657342657342656</v>
      </c>
      <c r="J169" s="82"/>
      <c r="K169" s="11">
        <f t="shared" si="31"/>
        <v>0</v>
      </c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  <c r="AA169" s="80"/>
      <c r="AB169" s="80"/>
      <c r="AC169" s="80"/>
      <c r="AD169" s="80"/>
      <c r="AE169" s="80"/>
      <c r="AF169" s="80"/>
      <c r="AG169" s="80"/>
      <c r="AH169" s="80"/>
      <c r="AI169" s="80"/>
      <c r="AJ169" s="80"/>
      <c r="AK169" s="80"/>
      <c r="AL169" s="80"/>
      <c r="AM169" s="80"/>
      <c r="AN169" s="80"/>
      <c r="AO169" s="80"/>
      <c r="AP169" s="80"/>
      <c r="AQ169" s="80"/>
      <c r="AR169" s="80"/>
      <c r="AS169" s="80"/>
      <c r="AT169" s="80"/>
      <c r="AU169" s="80"/>
      <c r="AV169" s="80"/>
      <c r="AW169" s="80"/>
      <c r="AX169" s="80"/>
      <c r="AY169" s="80"/>
      <c r="AZ169" s="80"/>
      <c r="BA169" s="80"/>
      <c r="BB169" s="80"/>
      <c r="BC169" s="80"/>
      <c r="BD169" s="80"/>
      <c r="BE169" s="80"/>
      <c r="BF169" s="80"/>
      <c r="BG169" s="80"/>
      <c r="BH169" s="80"/>
      <c r="BI169" s="80"/>
      <c r="BJ169" s="80"/>
      <c r="BK169" s="80"/>
      <c r="BL169" s="80"/>
      <c r="BM169" s="80"/>
      <c r="BN169" s="80"/>
      <c r="BO169" s="80"/>
      <c r="BP169" s="80"/>
      <c r="BQ169" s="80"/>
      <c r="BR169" s="80"/>
      <c r="BS169" s="80"/>
      <c r="BT169" s="80"/>
      <c r="BU169" s="80"/>
      <c r="BV169" s="80"/>
      <c r="BW169" s="80"/>
      <c r="BX169" s="80"/>
      <c r="BY169" s="80"/>
      <c r="BZ169" s="80"/>
      <c r="CA169" s="80"/>
      <c r="CB169" s="80"/>
      <c r="CC169" s="80"/>
      <c r="CD169" s="80"/>
      <c r="CE169" s="80"/>
      <c r="CF169" s="80"/>
      <c r="CG169" s="80"/>
      <c r="CH169" s="80"/>
      <c r="CI169" s="80"/>
      <c r="CJ169" s="80"/>
      <c r="CK169" s="80"/>
      <c r="CL169" s="80"/>
      <c r="CM169" s="80"/>
      <c r="CN169" s="80"/>
      <c r="CO169" s="80"/>
      <c r="CP169" s="80"/>
      <c r="CQ169" s="80"/>
      <c r="CR169" s="80"/>
      <c r="CS169" s="80"/>
      <c r="CT169" s="80"/>
      <c r="CU169" s="80"/>
      <c r="CV169" s="80"/>
      <c r="CW169" s="80"/>
      <c r="CX169" s="80"/>
      <c r="CY169" s="80"/>
      <c r="CZ169" s="80"/>
      <c r="DA169" s="80"/>
      <c r="DB169" s="80"/>
      <c r="DC169" s="80"/>
      <c r="DD169" s="80"/>
      <c r="DE169" s="80"/>
      <c r="DF169" s="80"/>
      <c r="DG169" s="80"/>
      <c r="DH169" s="80"/>
      <c r="DI169" s="80"/>
      <c r="DJ169" s="80"/>
      <c r="DK169" s="80"/>
      <c r="DL169" s="80"/>
      <c r="DM169" s="80"/>
      <c r="DN169" s="80"/>
      <c r="DO169" s="80"/>
      <c r="DP169" s="80"/>
      <c r="DQ169" s="80"/>
      <c r="DR169" s="80"/>
      <c r="DS169" s="80"/>
      <c r="DT169" s="80"/>
      <c r="DU169" s="80"/>
      <c r="DV169" s="80"/>
      <c r="DW169" s="80"/>
      <c r="DX169" s="80"/>
      <c r="DY169" s="80"/>
      <c r="DZ169" s="80"/>
      <c r="EA169" s="80"/>
      <c r="EB169" s="80"/>
      <c r="EC169" s="80"/>
      <c r="ED169" s="80"/>
      <c r="EE169" s="80"/>
      <c r="EF169" s="80"/>
      <c r="EG169" s="80"/>
      <c r="EH169" s="80"/>
      <c r="EI169" s="80"/>
      <c r="EJ169" s="80"/>
      <c r="EK169" s="80"/>
      <c r="EL169" s="80"/>
      <c r="EM169" s="80"/>
      <c r="EN169" s="80"/>
      <c r="EO169" s="80"/>
      <c r="EP169" s="80"/>
      <c r="EQ169" s="80"/>
      <c r="ER169" s="80"/>
      <c r="ES169" s="80"/>
      <c r="ET169" s="80"/>
      <c r="EU169" s="80"/>
    </row>
    <row r="170" spans="1:151" s="5" customFormat="1" ht="14.25">
      <c r="A170" s="90" t="s">
        <v>164</v>
      </c>
      <c r="B170" s="87">
        <v>9.1</v>
      </c>
      <c r="C170" s="88">
        <v>12.25</v>
      </c>
      <c r="D170" s="89">
        <v>14.75</v>
      </c>
      <c r="E170" s="88">
        <f t="shared" si="40"/>
        <v>12.25</v>
      </c>
      <c r="F170" s="88">
        <f t="shared" si="41"/>
        <v>12.8625</v>
      </c>
      <c r="G170" s="88">
        <f t="shared" si="42"/>
        <v>10.078409090909092</v>
      </c>
      <c r="H170" s="88">
        <f t="shared" si="43"/>
        <v>1.1075174825174827</v>
      </c>
      <c r="I170" s="97">
        <f t="shared" si="44"/>
        <v>0.011075174825174828</v>
      </c>
      <c r="J170" s="91"/>
      <c r="K170" s="25">
        <f t="shared" si="31"/>
        <v>0</v>
      </c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  <c r="AA170" s="80"/>
      <c r="AB170" s="80"/>
      <c r="AC170" s="80"/>
      <c r="AD170" s="80"/>
      <c r="AE170" s="80"/>
      <c r="AF170" s="80"/>
      <c r="AG170" s="80"/>
      <c r="AH170" s="80"/>
      <c r="AI170" s="80"/>
      <c r="AJ170" s="80"/>
      <c r="AK170" s="80"/>
      <c r="AL170" s="80"/>
      <c r="AM170" s="80"/>
      <c r="AN170" s="80"/>
      <c r="AO170" s="80"/>
      <c r="AP170" s="80"/>
      <c r="AQ170" s="80"/>
      <c r="AR170" s="80"/>
      <c r="AS170" s="80"/>
      <c r="AT170" s="80"/>
      <c r="AU170" s="80"/>
      <c r="AV170" s="80"/>
      <c r="AW170" s="80"/>
      <c r="AX170" s="80"/>
      <c r="AY170" s="80"/>
      <c r="AZ170" s="80"/>
      <c r="BA170" s="80"/>
      <c r="BB170" s="80"/>
      <c r="BC170" s="80"/>
      <c r="BD170" s="80"/>
      <c r="BE170" s="80"/>
      <c r="BF170" s="80"/>
      <c r="BG170" s="80"/>
      <c r="BH170" s="80"/>
      <c r="BI170" s="80"/>
      <c r="BJ170" s="80"/>
      <c r="BK170" s="80"/>
      <c r="BL170" s="80"/>
      <c r="BM170" s="80"/>
      <c r="BN170" s="80"/>
      <c r="BO170" s="80"/>
      <c r="BP170" s="80"/>
      <c r="BQ170" s="80"/>
      <c r="BR170" s="80"/>
      <c r="BS170" s="80"/>
      <c r="BT170" s="80"/>
      <c r="BU170" s="80"/>
      <c r="BV170" s="80"/>
      <c r="BW170" s="80"/>
      <c r="BX170" s="80"/>
      <c r="BY170" s="80"/>
      <c r="BZ170" s="80"/>
      <c r="CA170" s="80"/>
      <c r="CB170" s="80"/>
      <c r="CC170" s="80"/>
      <c r="CD170" s="80"/>
      <c r="CE170" s="80"/>
      <c r="CF170" s="80"/>
      <c r="CG170" s="80"/>
      <c r="CH170" s="80"/>
      <c r="CI170" s="80"/>
      <c r="CJ170" s="80"/>
      <c r="CK170" s="80"/>
      <c r="CL170" s="80"/>
      <c r="CM170" s="80"/>
      <c r="CN170" s="80"/>
      <c r="CO170" s="80"/>
      <c r="CP170" s="80"/>
      <c r="CQ170" s="80"/>
      <c r="CR170" s="80"/>
      <c r="CS170" s="80"/>
      <c r="CT170" s="80"/>
      <c r="CU170" s="80"/>
      <c r="CV170" s="80"/>
      <c r="CW170" s="80"/>
      <c r="CX170" s="80"/>
      <c r="CY170" s="80"/>
      <c r="CZ170" s="80"/>
      <c r="DA170" s="80"/>
      <c r="DB170" s="80"/>
      <c r="DC170" s="80"/>
      <c r="DD170" s="80"/>
      <c r="DE170" s="80"/>
      <c r="DF170" s="80"/>
      <c r="DG170" s="80"/>
      <c r="DH170" s="80"/>
      <c r="DI170" s="80"/>
      <c r="DJ170" s="80"/>
      <c r="DK170" s="80"/>
      <c r="DL170" s="80"/>
      <c r="DM170" s="80"/>
      <c r="DN170" s="80"/>
      <c r="DO170" s="80"/>
      <c r="DP170" s="80"/>
      <c r="DQ170" s="80"/>
      <c r="DR170" s="80"/>
      <c r="DS170" s="80"/>
      <c r="DT170" s="80"/>
      <c r="DU170" s="80"/>
      <c r="DV170" s="80"/>
      <c r="DW170" s="80"/>
      <c r="DX170" s="80"/>
      <c r="DY170" s="80"/>
      <c r="DZ170" s="80"/>
      <c r="EA170" s="80"/>
      <c r="EB170" s="80"/>
      <c r="EC170" s="80"/>
      <c r="ED170" s="80"/>
      <c r="EE170" s="80"/>
      <c r="EF170" s="80"/>
      <c r="EG170" s="80"/>
      <c r="EH170" s="80"/>
      <c r="EI170" s="80"/>
      <c r="EJ170" s="80"/>
      <c r="EK170" s="80"/>
      <c r="EL170" s="80"/>
      <c r="EM170" s="80"/>
      <c r="EN170" s="80"/>
      <c r="EO170" s="80"/>
      <c r="EP170" s="80"/>
      <c r="EQ170" s="80"/>
      <c r="ER170" s="80"/>
      <c r="ES170" s="80"/>
      <c r="ET170" s="80"/>
      <c r="EU170" s="80"/>
    </row>
    <row r="171" spans="1:151" s="6" customFormat="1" ht="14.25">
      <c r="A171" s="32" t="s">
        <v>168</v>
      </c>
      <c r="B171" s="33">
        <v>9.1</v>
      </c>
      <c r="C171" s="7">
        <v>10.5</v>
      </c>
      <c r="D171" s="34">
        <v>12.5</v>
      </c>
      <c r="E171" s="7">
        <f t="shared" si="40"/>
        <v>10.5</v>
      </c>
      <c r="F171" s="7">
        <f t="shared" si="41"/>
        <v>11.025</v>
      </c>
      <c r="G171" s="7">
        <f t="shared" si="42"/>
        <v>8.638636363636364</v>
      </c>
      <c r="H171" s="7">
        <f t="shared" si="43"/>
        <v>0.9493006993006994</v>
      </c>
      <c r="I171" s="81">
        <f t="shared" si="44"/>
        <v>0.009493006993006994</v>
      </c>
      <c r="J171" s="82"/>
      <c r="K171" s="11">
        <f t="shared" si="31"/>
        <v>0</v>
      </c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  <c r="AA171" s="80"/>
      <c r="AB171" s="80"/>
      <c r="AC171" s="80"/>
      <c r="AD171" s="80"/>
      <c r="AE171" s="80"/>
      <c r="AF171" s="80"/>
      <c r="AG171" s="80"/>
      <c r="AH171" s="80"/>
      <c r="AI171" s="80"/>
      <c r="AJ171" s="80"/>
      <c r="AK171" s="80"/>
      <c r="AL171" s="80"/>
      <c r="AM171" s="80"/>
      <c r="AN171" s="80"/>
      <c r="AO171" s="80"/>
      <c r="AP171" s="80"/>
      <c r="AQ171" s="80"/>
      <c r="AR171" s="80"/>
      <c r="AS171" s="80"/>
      <c r="AT171" s="80"/>
      <c r="AU171" s="80"/>
      <c r="AV171" s="80"/>
      <c r="AW171" s="80"/>
      <c r="AX171" s="80"/>
      <c r="AY171" s="80"/>
      <c r="AZ171" s="80"/>
      <c r="BA171" s="80"/>
      <c r="BB171" s="80"/>
      <c r="BC171" s="80"/>
      <c r="BD171" s="80"/>
      <c r="BE171" s="80"/>
      <c r="BF171" s="80"/>
      <c r="BG171" s="80"/>
      <c r="BH171" s="80"/>
      <c r="BI171" s="80"/>
      <c r="BJ171" s="80"/>
      <c r="BK171" s="80"/>
      <c r="BL171" s="80"/>
      <c r="BM171" s="80"/>
      <c r="BN171" s="80"/>
      <c r="BO171" s="80"/>
      <c r="BP171" s="80"/>
      <c r="BQ171" s="80"/>
      <c r="BR171" s="80"/>
      <c r="BS171" s="80"/>
      <c r="BT171" s="80"/>
      <c r="BU171" s="80"/>
      <c r="BV171" s="80"/>
      <c r="BW171" s="80"/>
      <c r="BX171" s="80"/>
      <c r="BY171" s="80"/>
      <c r="BZ171" s="80"/>
      <c r="CA171" s="80"/>
      <c r="CB171" s="80"/>
      <c r="CC171" s="80"/>
      <c r="CD171" s="80"/>
      <c r="CE171" s="80"/>
      <c r="CF171" s="80"/>
      <c r="CG171" s="80"/>
      <c r="CH171" s="96"/>
      <c r="CI171" s="96"/>
      <c r="CJ171" s="96"/>
      <c r="CK171" s="96"/>
      <c r="CL171" s="96"/>
      <c r="CM171" s="96"/>
      <c r="CN171" s="96"/>
      <c r="CO171" s="96"/>
      <c r="CP171" s="96"/>
      <c r="CQ171" s="96"/>
      <c r="CR171" s="96"/>
      <c r="CS171" s="96"/>
      <c r="CT171" s="96"/>
      <c r="CU171" s="96"/>
      <c r="CV171" s="96"/>
      <c r="CW171" s="96"/>
      <c r="CX171" s="96"/>
      <c r="CY171" s="96"/>
      <c r="CZ171" s="96"/>
      <c r="DA171" s="96"/>
      <c r="DB171" s="96"/>
      <c r="DC171" s="96"/>
      <c r="DD171" s="96"/>
      <c r="DE171" s="96"/>
      <c r="DF171" s="96"/>
      <c r="DG171" s="96"/>
      <c r="DH171" s="96"/>
      <c r="DI171" s="96"/>
      <c r="DJ171" s="96"/>
      <c r="DK171" s="96"/>
      <c r="DL171" s="96"/>
      <c r="DM171" s="96"/>
      <c r="DN171" s="96"/>
      <c r="DO171" s="96"/>
      <c r="DP171" s="96"/>
      <c r="DQ171" s="96"/>
      <c r="DR171" s="96"/>
      <c r="DS171" s="96"/>
      <c r="DT171" s="96"/>
      <c r="DU171" s="96"/>
      <c r="DV171" s="96"/>
      <c r="DW171" s="96"/>
      <c r="DX171" s="96"/>
      <c r="DY171" s="96"/>
      <c r="DZ171" s="96"/>
      <c r="EA171" s="96"/>
      <c r="EB171" s="96"/>
      <c r="EC171" s="96"/>
      <c r="ED171" s="96"/>
      <c r="EE171" s="96"/>
      <c r="EF171" s="96"/>
      <c r="EG171" s="96"/>
      <c r="EH171" s="96"/>
      <c r="EI171" s="96"/>
      <c r="EJ171" s="96"/>
      <c r="EK171" s="96"/>
      <c r="EL171" s="96"/>
      <c r="EM171" s="96"/>
      <c r="EN171" s="96"/>
      <c r="EO171" s="96"/>
      <c r="EP171" s="96"/>
      <c r="EQ171" s="96"/>
      <c r="ER171" s="96"/>
      <c r="ES171" s="96"/>
      <c r="ET171" s="96"/>
      <c r="EU171" s="96"/>
    </row>
    <row r="172" spans="1:151" s="5" customFormat="1" ht="14.25">
      <c r="A172" s="90" t="s">
        <v>175</v>
      </c>
      <c r="B172" s="87">
        <v>4.6</v>
      </c>
      <c r="C172" s="88">
        <v>12.25</v>
      </c>
      <c r="D172" s="89">
        <v>14.75</v>
      </c>
      <c r="E172" s="88">
        <f t="shared" si="40"/>
        <v>12.25</v>
      </c>
      <c r="F172" s="88">
        <f t="shared" si="41"/>
        <v>12.8625</v>
      </c>
      <c r="G172" s="88">
        <f t="shared" si="42"/>
        <v>10.078409090909092</v>
      </c>
      <c r="H172" s="88">
        <f t="shared" si="43"/>
        <v>2.190958498023716</v>
      </c>
      <c r="I172" s="97">
        <f t="shared" si="44"/>
        <v>0.021909584980237158</v>
      </c>
      <c r="J172" s="91"/>
      <c r="K172" s="25">
        <f t="shared" si="31"/>
        <v>0</v>
      </c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  <c r="AA172" s="80"/>
      <c r="AB172" s="80"/>
      <c r="AC172" s="80"/>
      <c r="AD172" s="80"/>
      <c r="AE172" s="80"/>
      <c r="AF172" s="80"/>
      <c r="AG172" s="80"/>
      <c r="AH172" s="80"/>
      <c r="AI172" s="80"/>
      <c r="AJ172" s="80"/>
      <c r="AK172" s="80"/>
      <c r="AL172" s="80"/>
      <c r="AM172" s="80"/>
      <c r="AN172" s="80"/>
      <c r="AO172" s="80"/>
      <c r="AP172" s="80"/>
      <c r="AQ172" s="80"/>
      <c r="AR172" s="80"/>
      <c r="AS172" s="80"/>
      <c r="AT172" s="80"/>
      <c r="AU172" s="80"/>
      <c r="AV172" s="80"/>
      <c r="AW172" s="80"/>
      <c r="AX172" s="80"/>
      <c r="AY172" s="80"/>
      <c r="AZ172" s="80"/>
      <c r="BA172" s="80"/>
      <c r="BB172" s="80"/>
      <c r="BC172" s="80"/>
      <c r="BD172" s="80"/>
      <c r="BE172" s="80"/>
      <c r="BF172" s="80"/>
      <c r="BG172" s="80"/>
      <c r="BH172" s="80"/>
      <c r="BI172" s="80"/>
      <c r="BJ172" s="80"/>
      <c r="BK172" s="80"/>
      <c r="BL172" s="80"/>
      <c r="BM172" s="80"/>
      <c r="BN172" s="80"/>
      <c r="BO172" s="80"/>
      <c r="BP172" s="80"/>
      <c r="BQ172" s="80"/>
      <c r="BR172" s="80"/>
      <c r="BS172" s="80"/>
      <c r="BT172" s="80"/>
      <c r="BU172" s="80"/>
      <c r="BV172" s="80"/>
      <c r="BW172" s="80"/>
      <c r="BX172" s="80"/>
      <c r="BY172" s="80"/>
      <c r="BZ172" s="80"/>
      <c r="CA172" s="80"/>
      <c r="CB172" s="80"/>
      <c r="CC172" s="80"/>
      <c r="CD172" s="80"/>
      <c r="CE172" s="80"/>
      <c r="CF172" s="80"/>
      <c r="CG172" s="80"/>
      <c r="CH172" s="80"/>
      <c r="CI172" s="80"/>
      <c r="CJ172" s="80"/>
      <c r="CK172" s="80"/>
      <c r="CL172" s="80"/>
      <c r="CM172" s="80"/>
      <c r="CN172" s="80"/>
      <c r="CO172" s="80"/>
      <c r="CP172" s="80"/>
      <c r="CQ172" s="80"/>
      <c r="CR172" s="80"/>
      <c r="CS172" s="80"/>
      <c r="CT172" s="80"/>
      <c r="CU172" s="80"/>
      <c r="CV172" s="80"/>
      <c r="CW172" s="80"/>
      <c r="CX172" s="80"/>
      <c r="CY172" s="80"/>
      <c r="CZ172" s="80"/>
      <c r="DA172" s="80"/>
      <c r="DB172" s="80"/>
      <c r="DC172" s="80"/>
      <c r="DD172" s="80"/>
      <c r="DE172" s="80"/>
      <c r="DF172" s="80"/>
      <c r="DG172" s="80"/>
      <c r="DH172" s="80"/>
      <c r="DI172" s="80"/>
      <c r="DJ172" s="80"/>
      <c r="DK172" s="80"/>
      <c r="DL172" s="80"/>
      <c r="DM172" s="80"/>
      <c r="DN172" s="80"/>
      <c r="DO172" s="80"/>
      <c r="DP172" s="80"/>
      <c r="DQ172" s="80"/>
      <c r="DR172" s="80"/>
      <c r="DS172" s="80"/>
      <c r="DT172" s="80"/>
      <c r="DU172" s="80"/>
      <c r="DV172" s="80"/>
      <c r="DW172" s="80"/>
      <c r="DX172" s="80"/>
      <c r="DY172" s="80"/>
      <c r="DZ172" s="80"/>
      <c r="EA172" s="80"/>
      <c r="EB172" s="80"/>
      <c r="EC172" s="80"/>
      <c r="ED172" s="80"/>
      <c r="EE172" s="80"/>
      <c r="EF172" s="80"/>
      <c r="EG172" s="80"/>
      <c r="EH172" s="80"/>
      <c r="EI172" s="80"/>
      <c r="EJ172" s="80"/>
      <c r="EK172" s="80"/>
      <c r="EL172" s="80"/>
      <c r="EM172" s="80"/>
      <c r="EN172" s="80"/>
      <c r="EO172" s="80"/>
      <c r="EP172" s="80"/>
      <c r="EQ172" s="80"/>
      <c r="ER172" s="80"/>
      <c r="ES172" s="80"/>
      <c r="ET172" s="80"/>
      <c r="EU172" s="80"/>
    </row>
    <row r="173" spans="1:151" s="5" customFormat="1" ht="14.25">
      <c r="A173" s="32" t="s">
        <v>177</v>
      </c>
      <c r="B173" s="33">
        <v>13.7</v>
      </c>
      <c r="C173" s="7">
        <v>8.75</v>
      </c>
      <c r="D173" s="34">
        <v>10.5</v>
      </c>
      <c r="E173" s="7">
        <f t="shared" si="40"/>
        <v>8.75</v>
      </c>
      <c r="F173" s="7">
        <f t="shared" si="41"/>
        <v>9.1875</v>
      </c>
      <c r="G173" s="7">
        <f t="shared" si="42"/>
        <v>7.198863636363637</v>
      </c>
      <c r="H173" s="7">
        <f t="shared" si="43"/>
        <v>0.5254644990046451</v>
      </c>
      <c r="I173" s="81">
        <f t="shared" si="44"/>
        <v>0.005254644990046451</v>
      </c>
      <c r="J173" s="82"/>
      <c r="K173" s="11">
        <f t="shared" si="31"/>
        <v>0</v>
      </c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  <c r="AA173" s="80"/>
      <c r="AB173" s="80"/>
      <c r="AC173" s="80"/>
      <c r="AD173" s="80"/>
      <c r="AE173" s="80"/>
      <c r="AF173" s="80"/>
      <c r="AG173" s="80"/>
      <c r="AH173" s="80"/>
      <c r="AI173" s="80"/>
      <c r="AJ173" s="80"/>
      <c r="AK173" s="80"/>
      <c r="AL173" s="80"/>
      <c r="AM173" s="80"/>
      <c r="AN173" s="80"/>
      <c r="AO173" s="80"/>
      <c r="AP173" s="80"/>
      <c r="AQ173" s="80"/>
      <c r="AR173" s="80"/>
      <c r="AS173" s="80"/>
      <c r="AT173" s="80"/>
      <c r="AU173" s="80"/>
      <c r="AV173" s="80"/>
      <c r="AW173" s="80"/>
      <c r="AX173" s="80"/>
      <c r="AY173" s="80"/>
      <c r="AZ173" s="80"/>
      <c r="BA173" s="80"/>
      <c r="BB173" s="80"/>
      <c r="BC173" s="80"/>
      <c r="BD173" s="80"/>
      <c r="BE173" s="80"/>
      <c r="BF173" s="80"/>
      <c r="BG173" s="80"/>
      <c r="BH173" s="80"/>
      <c r="BI173" s="80"/>
      <c r="BJ173" s="80"/>
      <c r="BK173" s="80"/>
      <c r="BL173" s="80"/>
      <c r="BM173" s="80"/>
      <c r="BN173" s="80"/>
      <c r="BO173" s="80"/>
      <c r="BP173" s="80"/>
      <c r="BQ173" s="80"/>
      <c r="BR173" s="80"/>
      <c r="BS173" s="80"/>
      <c r="BT173" s="80"/>
      <c r="BU173" s="80"/>
      <c r="BV173" s="80"/>
      <c r="BW173" s="80"/>
      <c r="BX173" s="80"/>
      <c r="BY173" s="80"/>
      <c r="BZ173" s="80"/>
      <c r="CA173" s="80"/>
      <c r="CB173" s="80"/>
      <c r="CC173" s="80"/>
      <c r="CD173" s="80"/>
      <c r="CE173" s="80"/>
      <c r="CF173" s="80"/>
      <c r="CG173" s="80"/>
      <c r="CH173" s="96"/>
      <c r="CI173" s="96"/>
      <c r="CJ173" s="96"/>
      <c r="CK173" s="96"/>
      <c r="CL173" s="96"/>
      <c r="CM173" s="96"/>
      <c r="CN173" s="96"/>
      <c r="CO173" s="96"/>
      <c r="CP173" s="96"/>
      <c r="CQ173" s="96"/>
      <c r="CR173" s="96"/>
      <c r="CS173" s="96"/>
      <c r="CT173" s="96"/>
      <c r="CU173" s="96"/>
      <c r="CV173" s="96"/>
      <c r="CW173" s="96"/>
      <c r="CX173" s="96"/>
      <c r="CY173" s="96"/>
      <c r="CZ173" s="96"/>
      <c r="DA173" s="96"/>
      <c r="DB173" s="96"/>
      <c r="DC173" s="96"/>
      <c r="DD173" s="96"/>
      <c r="DE173" s="96"/>
      <c r="DF173" s="96"/>
      <c r="DG173" s="96"/>
      <c r="DH173" s="96"/>
      <c r="DI173" s="96"/>
      <c r="DJ173" s="96"/>
      <c r="DK173" s="96"/>
      <c r="DL173" s="96"/>
      <c r="DM173" s="96"/>
      <c r="DN173" s="96"/>
      <c r="DO173" s="96"/>
      <c r="DP173" s="96"/>
      <c r="DQ173" s="96"/>
      <c r="DR173" s="96"/>
      <c r="DS173" s="96"/>
      <c r="DT173" s="96"/>
      <c r="DU173" s="96"/>
      <c r="DV173" s="96"/>
      <c r="DW173" s="96"/>
      <c r="DX173" s="96"/>
      <c r="DY173" s="96"/>
      <c r="DZ173" s="96"/>
      <c r="EA173" s="96"/>
      <c r="EB173" s="96"/>
      <c r="EC173" s="96"/>
      <c r="ED173" s="96"/>
      <c r="EE173" s="96"/>
      <c r="EF173" s="96"/>
      <c r="EG173" s="96"/>
      <c r="EH173" s="96"/>
      <c r="EI173" s="96"/>
      <c r="EJ173" s="96"/>
      <c r="EK173" s="96"/>
      <c r="EL173" s="96"/>
      <c r="EM173" s="96"/>
      <c r="EN173" s="96"/>
      <c r="EO173" s="96"/>
      <c r="EP173" s="96"/>
      <c r="EQ173" s="96"/>
      <c r="ER173" s="96"/>
      <c r="ES173" s="96"/>
      <c r="ET173" s="96"/>
      <c r="EU173" s="96"/>
    </row>
    <row r="174" spans="1:151" s="8" customFormat="1" ht="15" thickBot="1">
      <c r="A174" s="90" t="s">
        <v>178</v>
      </c>
      <c r="B174" s="87">
        <v>9.1</v>
      </c>
      <c r="C174" s="88">
        <v>12.25</v>
      </c>
      <c r="D174" s="89">
        <v>14.75</v>
      </c>
      <c r="E174" s="88">
        <f t="shared" si="40"/>
        <v>12.25</v>
      </c>
      <c r="F174" s="88">
        <f t="shared" si="41"/>
        <v>12.8625</v>
      </c>
      <c r="G174" s="88">
        <f t="shared" si="42"/>
        <v>10.078409090909092</v>
      </c>
      <c r="H174" s="88">
        <f t="shared" si="43"/>
        <v>1.1075174825174827</v>
      </c>
      <c r="I174" s="97">
        <f t="shared" si="44"/>
        <v>0.011075174825174828</v>
      </c>
      <c r="J174" s="91"/>
      <c r="K174" s="25">
        <f t="shared" si="31"/>
        <v>0</v>
      </c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  <c r="AA174" s="80"/>
      <c r="AB174" s="80"/>
      <c r="AC174" s="80"/>
      <c r="AD174" s="80"/>
      <c r="AE174" s="80"/>
      <c r="AF174" s="80"/>
      <c r="AG174" s="80"/>
      <c r="AH174" s="80"/>
      <c r="AI174" s="80"/>
      <c r="AJ174" s="80"/>
      <c r="AK174" s="80"/>
      <c r="AL174" s="80"/>
      <c r="AM174" s="80"/>
      <c r="AN174" s="80"/>
      <c r="AO174" s="80"/>
      <c r="AP174" s="80"/>
      <c r="AQ174" s="80"/>
      <c r="AR174" s="80"/>
      <c r="AS174" s="80"/>
      <c r="AT174" s="80"/>
      <c r="AU174" s="80"/>
      <c r="AV174" s="80"/>
      <c r="AW174" s="80"/>
      <c r="AX174" s="80"/>
      <c r="AY174" s="80"/>
      <c r="AZ174" s="80"/>
      <c r="BA174" s="80"/>
      <c r="BB174" s="80"/>
      <c r="BC174" s="80"/>
      <c r="BD174" s="80"/>
      <c r="BE174" s="80"/>
      <c r="BF174" s="80"/>
      <c r="BG174" s="80"/>
      <c r="BH174" s="80"/>
      <c r="BI174" s="80"/>
      <c r="BJ174" s="80"/>
      <c r="BK174" s="80"/>
      <c r="BL174" s="80"/>
      <c r="BM174" s="80"/>
      <c r="BN174" s="80"/>
      <c r="BO174" s="80"/>
      <c r="BP174" s="80"/>
      <c r="BQ174" s="80"/>
      <c r="BR174" s="80"/>
      <c r="BS174" s="80"/>
      <c r="BT174" s="80"/>
      <c r="BU174" s="80"/>
      <c r="BV174" s="80"/>
      <c r="BW174" s="80"/>
      <c r="BX174" s="80"/>
      <c r="BY174" s="80"/>
      <c r="BZ174" s="80"/>
      <c r="CA174" s="80"/>
      <c r="CB174" s="80"/>
      <c r="CC174" s="80"/>
      <c r="CD174" s="80"/>
      <c r="CE174" s="80"/>
      <c r="CF174" s="80"/>
      <c r="CG174" s="80"/>
      <c r="CH174" s="80"/>
      <c r="CI174" s="80"/>
      <c r="CJ174" s="80"/>
      <c r="CK174" s="80"/>
      <c r="CL174" s="80"/>
      <c r="CM174" s="80"/>
      <c r="CN174" s="80"/>
      <c r="CO174" s="80"/>
      <c r="CP174" s="80"/>
      <c r="CQ174" s="80"/>
      <c r="CR174" s="80"/>
      <c r="CS174" s="80"/>
      <c r="CT174" s="80"/>
      <c r="CU174" s="80"/>
      <c r="CV174" s="80"/>
      <c r="CW174" s="80"/>
      <c r="CX174" s="80"/>
      <c r="CY174" s="80"/>
      <c r="CZ174" s="80"/>
      <c r="DA174" s="80"/>
      <c r="DB174" s="80"/>
      <c r="DC174" s="80"/>
      <c r="DD174" s="80"/>
      <c r="DE174" s="80"/>
      <c r="DF174" s="80"/>
      <c r="DG174" s="80"/>
      <c r="DH174" s="80"/>
      <c r="DI174" s="80"/>
      <c r="DJ174" s="80"/>
      <c r="DK174" s="80"/>
      <c r="DL174" s="80"/>
      <c r="DM174" s="80"/>
      <c r="DN174" s="80"/>
      <c r="DO174" s="80"/>
      <c r="DP174" s="80"/>
      <c r="DQ174" s="80"/>
      <c r="DR174" s="80"/>
      <c r="DS174" s="80"/>
      <c r="DT174" s="80"/>
      <c r="DU174" s="80"/>
      <c r="DV174" s="80"/>
      <c r="DW174" s="80"/>
      <c r="DX174" s="80"/>
      <c r="DY174" s="80"/>
      <c r="DZ174" s="80"/>
      <c r="EA174" s="80"/>
      <c r="EB174" s="80"/>
      <c r="EC174" s="80"/>
      <c r="ED174" s="80"/>
      <c r="EE174" s="80"/>
      <c r="EF174" s="80"/>
      <c r="EG174" s="80"/>
      <c r="EH174" s="80"/>
      <c r="EI174" s="80"/>
      <c r="EJ174" s="80"/>
      <c r="EK174" s="80"/>
      <c r="EL174" s="80"/>
      <c r="EM174" s="80"/>
      <c r="EN174" s="80"/>
      <c r="EO174" s="80"/>
      <c r="EP174" s="80"/>
      <c r="EQ174" s="80"/>
      <c r="ER174" s="80"/>
      <c r="ES174" s="80"/>
      <c r="ET174" s="80"/>
      <c r="EU174" s="80"/>
    </row>
    <row r="175" spans="1:151" s="8" customFormat="1" ht="35.25" customHeight="1" thickBot="1">
      <c r="A175" s="83" t="s">
        <v>182</v>
      </c>
      <c r="B175" s="98"/>
      <c r="C175" s="84"/>
      <c r="D175" s="98"/>
      <c r="E175" s="85"/>
      <c r="F175" s="85"/>
      <c r="G175" s="85"/>
      <c r="H175" s="85"/>
      <c r="I175" s="85"/>
      <c r="J175" s="99"/>
      <c r="K175" s="86"/>
      <c r="L175" s="100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  <c r="BR175" s="101"/>
      <c r="BS175" s="101"/>
      <c r="BT175" s="101"/>
      <c r="BU175" s="101"/>
      <c r="BV175" s="101"/>
      <c r="BW175" s="101"/>
      <c r="BX175" s="101"/>
      <c r="BY175" s="101"/>
      <c r="BZ175" s="101"/>
      <c r="CA175" s="101"/>
      <c r="CB175" s="101"/>
      <c r="CC175" s="101"/>
      <c r="CD175" s="101"/>
      <c r="CE175" s="101"/>
      <c r="CF175" s="101"/>
      <c r="CG175" s="101"/>
      <c r="CH175" s="101"/>
      <c r="CI175" s="101"/>
      <c r="CJ175" s="101"/>
      <c r="CK175" s="101"/>
      <c r="CL175" s="101"/>
      <c r="CM175" s="101"/>
      <c r="CN175" s="101"/>
      <c r="CO175" s="101"/>
      <c r="CP175" s="101"/>
      <c r="CQ175" s="101"/>
      <c r="CR175" s="101"/>
      <c r="CS175" s="101"/>
      <c r="CT175" s="101"/>
      <c r="CU175" s="101"/>
      <c r="CV175" s="101"/>
      <c r="CW175" s="101"/>
      <c r="CX175" s="101"/>
      <c r="CY175" s="101"/>
      <c r="CZ175" s="101"/>
      <c r="DA175" s="101"/>
      <c r="DB175" s="101"/>
      <c r="DC175" s="101"/>
      <c r="DD175" s="101"/>
      <c r="DE175" s="101"/>
      <c r="DF175" s="101"/>
      <c r="DG175" s="101"/>
      <c r="DH175" s="101"/>
      <c r="DI175" s="101"/>
      <c r="DJ175" s="101"/>
      <c r="DK175" s="101"/>
      <c r="DL175" s="101"/>
      <c r="DM175" s="101"/>
      <c r="DN175" s="101"/>
      <c r="DO175" s="101"/>
      <c r="DP175" s="101"/>
      <c r="DQ175" s="101"/>
      <c r="DR175" s="101"/>
      <c r="DS175" s="101"/>
      <c r="DT175" s="101"/>
      <c r="DU175" s="101"/>
      <c r="DV175" s="101"/>
      <c r="DW175" s="101"/>
      <c r="DX175" s="101"/>
      <c r="DY175" s="101"/>
      <c r="DZ175" s="101"/>
      <c r="EA175" s="101"/>
      <c r="EB175" s="101"/>
      <c r="EC175" s="101"/>
      <c r="ED175" s="101"/>
      <c r="EE175" s="101"/>
      <c r="EF175" s="101"/>
      <c r="EG175" s="101"/>
      <c r="EH175" s="101"/>
      <c r="EI175" s="101"/>
      <c r="EJ175" s="101"/>
      <c r="EK175" s="101"/>
      <c r="EL175" s="101"/>
      <c r="EM175" s="101"/>
      <c r="EN175" s="101"/>
      <c r="EO175" s="101"/>
      <c r="EP175" s="101"/>
      <c r="EQ175" s="101"/>
      <c r="ER175" s="101"/>
      <c r="ES175" s="101"/>
      <c r="ET175" s="101"/>
      <c r="EU175" s="101"/>
    </row>
    <row r="176" spans="1:151" s="6" customFormat="1" ht="14.25">
      <c r="A176" s="90" t="s">
        <v>167</v>
      </c>
      <c r="B176" s="87">
        <v>12</v>
      </c>
      <c r="C176" s="88">
        <v>47</v>
      </c>
      <c r="D176" s="89">
        <v>57</v>
      </c>
      <c r="E176" s="88">
        <f>IF($J$2="AUS",C176,D176)</f>
        <v>47</v>
      </c>
      <c r="F176" s="88">
        <f>E176+(E176*0.05)</f>
        <v>49.35</v>
      </c>
      <c r="G176" s="88">
        <f>IF($I$3="Bronze",IF($J$2="AUS",(E176-((E176/1.1)*0.2))+(E176*0.05),(E176-((E176/1.15)*0.2))+(E176*0.05)),IF($J$2="AUS",(E176-((E176/1.1)*0.25))+(E176*0.05),(E176-((E176/1.15)*0.25))+(E176*0.05)))</f>
        <v>38.66818181818182</v>
      </c>
      <c r="H176" s="88">
        <f>G176/B176</f>
        <v>3.222348484848485</v>
      </c>
      <c r="I176" s="97"/>
      <c r="J176" s="91"/>
      <c r="K176" s="25">
        <f t="shared" si="31"/>
        <v>0</v>
      </c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  <c r="AA176" s="80"/>
      <c r="AB176" s="80"/>
      <c r="AC176" s="80"/>
      <c r="AD176" s="80"/>
      <c r="AE176" s="80"/>
      <c r="AF176" s="80"/>
      <c r="AG176" s="80"/>
      <c r="AH176" s="80"/>
      <c r="AI176" s="80"/>
      <c r="AJ176" s="80"/>
      <c r="AK176" s="80"/>
      <c r="AL176" s="80"/>
      <c r="AM176" s="80"/>
      <c r="AN176" s="80"/>
      <c r="AO176" s="80"/>
      <c r="AP176" s="80"/>
      <c r="AQ176" s="80"/>
      <c r="AR176" s="80"/>
      <c r="AS176" s="80"/>
      <c r="AT176" s="80"/>
      <c r="AU176" s="80"/>
      <c r="AV176" s="80"/>
      <c r="AW176" s="80"/>
      <c r="AX176" s="80"/>
      <c r="AY176" s="80"/>
      <c r="AZ176" s="80"/>
      <c r="BA176" s="80"/>
      <c r="BB176" s="80"/>
      <c r="BC176" s="80"/>
      <c r="BD176" s="80"/>
      <c r="BE176" s="80"/>
      <c r="BF176" s="80"/>
      <c r="BG176" s="80"/>
      <c r="BH176" s="80"/>
      <c r="BI176" s="80"/>
      <c r="BJ176" s="80"/>
      <c r="BK176" s="80"/>
      <c r="BL176" s="80"/>
      <c r="BM176" s="80"/>
      <c r="BN176" s="80"/>
      <c r="BO176" s="80"/>
      <c r="BP176" s="80"/>
      <c r="BQ176" s="80"/>
      <c r="BR176" s="80"/>
      <c r="BS176" s="80"/>
      <c r="BT176" s="80"/>
      <c r="BU176" s="80"/>
      <c r="BV176" s="80"/>
      <c r="BW176" s="80"/>
      <c r="BX176" s="80"/>
      <c r="BY176" s="80"/>
      <c r="BZ176" s="80"/>
      <c r="CA176" s="80"/>
      <c r="CB176" s="80"/>
      <c r="CC176" s="80"/>
      <c r="CD176" s="80"/>
      <c r="CE176" s="80"/>
      <c r="CF176" s="80"/>
      <c r="CG176" s="80"/>
      <c r="CH176" s="96"/>
      <c r="CI176" s="96"/>
      <c r="CJ176" s="96"/>
      <c r="CK176" s="96"/>
      <c r="CL176" s="96"/>
      <c r="CM176" s="96"/>
      <c r="CN176" s="96"/>
      <c r="CO176" s="96"/>
      <c r="CP176" s="96"/>
      <c r="CQ176" s="96"/>
      <c r="CR176" s="96"/>
      <c r="CS176" s="96"/>
      <c r="CT176" s="96"/>
      <c r="CU176" s="96"/>
      <c r="CV176" s="96"/>
      <c r="CW176" s="96"/>
      <c r="CX176" s="96"/>
      <c r="CY176" s="96"/>
      <c r="CZ176" s="96"/>
      <c r="DA176" s="96"/>
      <c r="DB176" s="96"/>
      <c r="DC176" s="96"/>
      <c r="DD176" s="96"/>
      <c r="DE176" s="96"/>
      <c r="DF176" s="96"/>
      <c r="DG176" s="96"/>
      <c r="DH176" s="96"/>
      <c r="DI176" s="96"/>
      <c r="DJ176" s="96"/>
      <c r="DK176" s="96"/>
      <c r="DL176" s="96"/>
      <c r="DM176" s="96"/>
      <c r="DN176" s="96"/>
      <c r="DO176" s="96"/>
      <c r="DP176" s="96"/>
      <c r="DQ176" s="96"/>
      <c r="DR176" s="96"/>
      <c r="DS176" s="96"/>
      <c r="DT176" s="96"/>
      <c r="DU176" s="96"/>
      <c r="DV176" s="96"/>
      <c r="DW176" s="96"/>
      <c r="DX176" s="96"/>
      <c r="DY176" s="96"/>
      <c r="DZ176" s="96"/>
      <c r="EA176" s="96"/>
      <c r="EB176" s="96"/>
      <c r="EC176" s="96"/>
      <c r="ED176" s="96"/>
      <c r="EE176" s="96"/>
      <c r="EF176" s="96"/>
      <c r="EG176" s="96"/>
      <c r="EH176" s="96"/>
      <c r="EI176" s="96"/>
      <c r="EJ176" s="96"/>
      <c r="EK176" s="96"/>
      <c r="EL176" s="96"/>
      <c r="EM176" s="96"/>
      <c r="EN176" s="96"/>
      <c r="EO176" s="96"/>
      <c r="EP176" s="96"/>
      <c r="EQ176" s="96"/>
      <c r="ER176" s="96"/>
      <c r="ES176" s="96"/>
      <c r="ET176" s="96"/>
      <c r="EU176" s="96"/>
    </row>
    <row r="177" spans="1:151" s="8" customFormat="1" ht="15.75" customHeight="1" thickBot="1">
      <c r="A177" s="70" t="s">
        <v>166</v>
      </c>
      <c r="B177" s="71">
        <v>16</v>
      </c>
      <c r="C177" s="72">
        <v>47</v>
      </c>
      <c r="D177" s="73">
        <v>57</v>
      </c>
      <c r="E177" s="7">
        <f>IF($J$2="AUS",C177,D177)</f>
        <v>47</v>
      </c>
      <c r="F177" s="7">
        <f>E177+(E177*0.05)</f>
        <v>49.35</v>
      </c>
      <c r="G177" s="7">
        <f>IF($I$3="Bronze",IF($J$2="AUS",(E177-((E177/1.1)*0.2))+(E177*0.05),(E177-((E177/1.15)*0.2))+(E177*0.05)),IF($J$2="AUS",(E177-((E177/1.1)*0.25))+(E177*0.05),(E177-((E177/1.15)*0.25))+(E177*0.05)))</f>
        <v>38.66818181818182</v>
      </c>
      <c r="H177" s="7">
        <f>G177/B177</f>
        <v>2.416761363636364</v>
      </c>
      <c r="I177" s="104"/>
      <c r="J177" s="105"/>
      <c r="K177" s="11">
        <f t="shared" si="31"/>
        <v>0</v>
      </c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0"/>
      <c r="AB177" s="80"/>
      <c r="AC177" s="80"/>
      <c r="AD177" s="80"/>
      <c r="AE177" s="80"/>
      <c r="AF177" s="80"/>
      <c r="AG177" s="80"/>
      <c r="AH177" s="80"/>
      <c r="AI177" s="80"/>
      <c r="AJ177" s="80"/>
      <c r="AK177" s="80"/>
      <c r="AL177" s="80"/>
      <c r="AM177" s="80"/>
      <c r="AN177" s="80"/>
      <c r="AO177" s="80"/>
      <c r="AP177" s="80"/>
      <c r="AQ177" s="80"/>
      <c r="AR177" s="80"/>
      <c r="AS177" s="80"/>
      <c r="AT177" s="80"/>
      <c r="AU177" s="80"/>
      <c r="AV177" s="80"/>
      <c r="AW177" s="80"/>
      <c r="AX177" s="80"/>
      <c r="AY177" s="80"/>
      <c r="AZ177" s="80"/>
      <c r="BA177" s="80"/>
      <c r="BB177" s="80"/>
      <c r="BC177" s="80"/>
      <c r="BD177" s="80"/>
      <c r="BE177" s="80"/>
      <c r="BF177" s="80"/>
      <c r="BG177" s="80"/>
      <c r="BH177" s="80"/>
      <c r="BI177" s="80"/>
      <c r="BJ177" s="80"/>
      <c r="BK177" s="80"/>
      <c r="BL177" s="80"/>
      <c r="BM177" s="80"/>
      <c r="BN177" s="80"/>
      <c r="BO177" s="80"/>
      <c r="BP177" s="80"/>
      <c r="BQ177" s="80"/>
      <c r="BR177" s="80"/>
      <c r="BS177" s="80"/>
      <c r="BT177" s="80"/>
      <c r="BU177" s="80"/>
      <c r="BV177" s="80"/>
      <c r="BW177" s="80"/>
      <c r="BX177" s="80"/>
      <c r="BY177" s="80"/>
      <c r="BZ177" s="80"/>
      <c r="CA177" s="80"/>
      <c r="CB177" s="80"/>
      <c r="CC177" s="80"/>
      <c r="CD177" s="80"/>
      <c r="CE177" s="80"/>
      <c r="CF177" s="80"/>
      <c r="CG177" s="80"/>
      <c r="CH177" s="80"/>
      <c r="CI177" s="80"/>
      <c r="CJ177" s="80"/>
      <c r="CK177" s="80"/>
      <c r="CL177" s="80"/>
      <c r="CM177" s="80"/>
      <c r="CN177" s="80"/>
      <c r="CO177" s="80"/>
      <c r="CP177" s="80"/>
      <c r="CQ177" s="80"/>
      <c r="CR177" s="80"/>
      <c r="CS177" s="80"/>
      <c r="CT177" s="80"/>
      <c r="CU177" s="80"/>
      <c r="CV177" s="80"/>
      <c r="CW177" s="80"/>
      <c r="CX177" s="80"/>
      <c r="CY177" s="80"/>
      <c r="CZ177" s="80"/>
      <c r="DA177" s="80"/>
      <c r="DB177" s="80"/>
      <c r="DC177" s="80"/>
      <c r="DD177" s="80"/>
      <c r="DE177" s="80"/>
      <c r="DF177" s="80"/>
      <c r="DG177" s="80"/>
      <c r="DH177" s="80"/>
      <c r="DI177" s="80"/>
      <c r="DJ177" s="80"/>
      <c r="DK177" s="80"/>
      <c r="DL177" s="80"/>
      <c r="DM177" s="80"/>
      <c r="DN177" s="80"/>
      <c r="DO177" s="80"/>
      <c r="DP177" s="80"/>
      <c r="DQ177" s="80"/>
      <c r="DR177" s="80"/>
      <c r="DS177" s="80"/>
      <c r="DT177" s="80"/>
      <c r="DU177" s="80"/>
      <c r="DV177" s="80"/>
      <c r="DW177" s="80"/>
      <c r="DX177" s="80"/>
      <c r="DY177" s="80"/>
      <c r="DZ177" s="80"/>
      <c r="EA177" s="80"/>
      <c r="EB177" s="80"/>
      <c r="EC177" s="80"/>
      <c r="ED177" s="80"/>
      <c r="EE177" s="80"/>
      <c r="EF177" s="80"/>
      <c r="EG177" s="80"/>
      <c r="EH177" s="80"/>
      <c r="EI177" s="80"/>
      <c r="EJ177" s="80"/>
      <c r="EK177" s="80"/>
      <c r="EL177" s="80"/>
      <c r="EM177" s="80"/>
      <c r="EN177" s="80"/>
      <c r="EO177" s="80"/>
      <c r="EP177" s="80"/>
      <c r="EQ177" s="80"/>
      <c r="ER177" s="80"/>
      <c r="ES177" s="80"/>
      <c r="ET177" s="80"/>
      <c r="EU177" s="80"/>
    </row>
    <row r="178" spans="1:151" s="79" customFormat="1" ht="35.25" customHeight="1" thickBot="1">
      <c r="A178" s="83" t="s">
        <v>192</v>
      </c>
      <c r="B178" s="98"/>
      <c r="C178" s="84"/>
      <c r="D178" s="98"/>
      <c r="E178" s="85"/>
      <c r="F178" s="85"/>
      <c r="G178" s="85"/>
      <c r="H178" s="85"/>
      <c r="I178" s="85"/>
      <c r="J178" s="99"/>
      <c r="K178" s="86"/>
      <c r="L178" s="100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  <c r="BR178" s="101"/>
      <c r="BS178" s="101"/>
      <c r="BT178" s="101"/>
      <c r="BU178" s="101"/>
      <c r="BV178" s="101"/>
      <c r="BW178" s="101"/>
      <c r="BX178" s="101"/>
      <c r="BY178" s="101"/>
      <c r="BZ178" s="101"/>
      <c r="CA178" s="101"/>
      <c r="CB178" s="101"/>
      <c r="CC178" s="101"/>
      <c r="CD178" s="101"/>
      <c r="CE178" s="101"/>
      <c r="CF178" s="101"/>
      <c r="CG178" s="101"/>
      <c r="CH178" s="101"/>
      <c r="CI178" s="101"/>
      <c r="CJ178" s="101"/>
      <c r="CK178" s="101"/>
      <c r="CL178" s="101"/>
      <c r="CM178" s="101"/>
      <c r="CN178" s="101"/>
      <c r="CO178" s="101"/>
      <c r="CP178" s="101"/>
      <c r="CQ178" s="101"/>
      <c r="CR178" s="101"/>
      <c r="CS178" s="101"/>
      <c r="CT178" s="101"/>
      <c r="CU178" s="101"/>
      <c r="CV178" s="101"/>
      <c r="CW178" s="101"/>
      <c r="CX178" s="101"/>
      <c r="CY178" s="101"/>
      <c r="CZ178" s="101"/>
      <c r="DA178" s="101"/>
      <c r="DB178" s="101"/>
      <c r="DC178" s="101"/>
      <c r="DD178" s="101"/>
      <c r="DE178" s="101"/>
      <c r="DF178" s="101"/>
      <c r="DG178" s="101"/>
      <c r="DH178" s="101"/>
      <c r="DI178" s="101"/>
      <c r="DJ178" s="101"/>
      <c r="DK178" s="101"/>
      <c r="DL178" s="101"/>
      <c r="DM178" s="101"/>
      <c r="DN178" s="101"/>
      <c r="DO178" s="101"/>
      <c r="DP178" s="101"/>
      <c r="DQ178" s="101"/>
      <c r="DR178" s="101"/>
      <c r="DS178" s="101"/>
      <c r="DT178" s="101"/>
      <c r="DU178" s="101"/>
      <c r="DV178" s="101"/>
      <c r="DW178" s="101"/>
      <c r="DX178" s="101"/>
      <c r="DY178" s="101"/>
      <c r="DZ178" s="101"/>
      <c r="EA178" s="101"/>
      <c r="EB178" s="101"/>
      <c r="EC178" s="101"/>
      <c r="ED178" s="101"/>
      <c r="EE178" s="101"/>
      <c r="EF178" s="101"/>
      <c r="EG178" s="101"/>
      <c r="EH178" s="101"/>
      <c r="EI178" s="101"/>
      <c r="EJ178" s="101"/>
      <c r="EK178" s="101"/>
      <c r="EL178" s="101"/>
      <c r="EM178" s="101"/>
      <c r="EN178" s="101"/>
      <c r="EO178" s="101"/>
      <c r="EP178" s="101"/>
      <c r="EQ178" s="101"/>
      <c r="ER178" s="101"/>
      <c r="ES178" s="101"/>
      <c r="ET178" s="101"/>
      <c r="EU178" s="101"/>
    </row>
    <row r="179" spans="1:11" s="80" customFormat="1" ht="14.25">
      <c r="A179" s="92" t="s">
        <v>183</v>
      </c>
      <c r="B179" s="93">
        <v>9.1</v>
      </c>
      <c r="C179" s="94">
        <v>13</v>
      </c>
      <c r="D179" s="95">
        <v>15.75</v>
      </c>
      <c r="E179" s="94">
        <f aca="true" t="shared" si="45" ref="E179:E185">IF($J$2="AUS",C179,D179)</f>
        <v>13</v>
      </c>
      <c r="F179" s="94">
        <f aca="true" t="shared" si="46" ref="F179:F185">E179+(E179*0.05)</f>
        <v>13.65</v>
      </c>
      <c r="G179" s="94">
        <f aca="true" t="shared" si="47" ref="G179:G185">IF($I$3="Bronze",IF($J$2="AUS",(E179-((E179/1.1)*0.2))+(E179*0.05),(E179-((E179/1.15)*0.2))+(E179*0.05)),IF($J$2="AUS",(E179-((E179/1.1)*0.25))+(E179*0.05),(E179-((E179/1.15)*0.25))+(E179*0.05)))</f>
        <v>10.695454545454547</v>
      </c>
      <c r="H179" s="94">
        <f aca="true" t="shared" si="48" ref="H179:H185">G179/B179</f>
        <v>1.1753246753246755</v>
      </c>
      <c r="I179" s="97">
        <f>H179/100</f>
        <v>0.011753246753246755</v>
      </c>
      <c r="J179" s="103"/>
      <c r="K179" s="120">
        <f t="shared" si="31"/>
        <v>0</v>
      </c>
    </row>
    <row r="180" spans="1:151" s="79" customFormat="1" ht="14.25">
      <c r="A180" s="32" t="s">
        <v>185</v>
      </c>
      <c r="B180" s="33">
        <v>9.1</v>
      </c>
      <c r="C180" s="7">
        <v>12.25</v>
      </c>
      <c r="D180" s="34">
        <v>14.75</v>
      </c>
      <c r="E180" s="7">
        <f t="shared" si="45"/>
        <v>12.25</v>
      </c>
      <c r="F180" s="7">
        <f t="shared" si="46"/>
        <v>12.8625</v>
      </c>
      <c r="G180" s="7">
        <f t="shared" si="47"/>
        <v>10.078409090909092</v>
      </c>
      <c r="H180" s="7">
        <f t="shared" si="48"/>
        <v>1.1075174825174827</v>
      </c>
      <c r="I180" s="81">
        <f>H180/100</f>
        <v>0.011075174825174828</v>
      </c>
      <c r="J180" s="82"/>
      <c r="K180" s="121">
        <f t="shared" si="31"/>
        <v>0</v>
      </c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  <c r="AA180" s="80"/>
      <c r="AB180" s="80"/>
      <c r="AC180" s="80"/>
      <c r="AD180" s="80"/>
      <c r="AE180" s="80"/>
      <c r="AF180" s="80"/>
      <c r="AG180" s="80"/>
      <c r="AH180" s="80"/>
      <c r="AI180" s="80"/>
      <c r="AJ180" s="80"/>
      <c r="AK180" s="80"/>
      <c r="AL180" s="80"/>
      <c r="AM180" s="80"/>
      <c r="AN180" s="80"/>
      <c r="AO180" s="80"/>
      <c r="AP180" s="80"/>
      <c r="AQ180" s="80"/>
      <c r="AR180" s="80"/>
      <c r="AS180" s="80"/>
      <c r="AT180" s="80"/>
      <c r="AU180" s="80"/>
      <c r="AV180" s="80"/>
      <c r="AW180" s="80"/>
      <c r="AX180" s="80"/>
      <c r="AY180" s="80"/>
      <c r="AZ180" s="80"/>
      <c r="BA180" s="80"/>
      <c r="BB180" s="80"/>
      <c r="BC180" s="80"/>
      <c r="BD180" s="80"/>
      <c r="BE180" s="80"/>
      <c r="BF180" s="80"/>
      <c r="BG180" s="80"/>
      <c r="BH180" s="80"/>
      <c r="BI180" s="80"/>
      <c r="BJ180" s="80"/>
      <c r="BK180" s="80"/>
      <c r="BL180" s="80"/>
      <c r="BM180" s="80"/>
      <c r="BN180" s="80"/>
      <c r="BO180" s="80"/>
      <c r="BP180" s="80"/>
      <c r="BQ180" s="80"/>
      <c r="BR180" s="80"/>
      <c r="BS180" s="80"/>
      <c r="BT180" s="80"/>
      <c r="BU180" s="80"/>
      <c r="BV180" s="80"/>
      <c r="BW180" s="80"/>
      <c r="BX180" s="80"/>
      <c r="BY180" s="80"/>
      <c r="BZ180" s="80"/>
      <c r="CA180" s="80"/>
      <c r="CB180" s="80"/>
      <c r="CC180" s="80"/>
      <c r="CD180" s="80"/>
      <c r="CE180" s="80"/>
      <c r="CF180" s="80"/>
      <c r="CG180" s="80"/>
      <c r="CH180" s="80"/>
      <c r="CI180" s="80"/>
      <c r="CJ180" s="80"/>
      <c r="CK180" s="80"/>
      <c r="CL180" s="80"/>
      <c r="CM180" s="80"/>
      <c r="CN180" s="80"/>
      <c r="CO180" s="80"/>
      <c r="CP180" s="80"/>
      <c r="CQ180" s="80"/>
      <c r="CR180" s="80"/>
      <c r="CS180" s="80"/>
      <c r="CT180" s="80"/>
      <c r="CU180" s="80"/>
      <c r="CV180" s="80"/>
      <c r="CW180" s="80"/>
      <c r="CX180" s="80"/>
      <c r="CY180" s="80"/>
      <c r="CZ180" s="80"/>
      <c r="DA180" s="80"/>
      <c r="DB180" s="80"/>
      <c r="DC180" s="80"/>
      <c r="DD180" s="80"/>
      <c r="DE180" s="80"/>
      <c r="DF180" s="80"/>
      <c r="DG180" s="80"/>
      <c r="DH180" s="80"/>
      <c r="DI180" s="80"/>
      <c r="DJ180" s="80"/>
      <c r="DK180" s="80"/>
      <c r="DL180" s="80"/>
      <c r="DM180" s="80"/>
      <c r="DN180" s="80"/>
      <c r="DO180" s="80"/>
      <c r="DP180" s="80"/>
      <c r="DQ180" s="80"/>
      <c r="DR180" s="80"/>
      <c r="DS180" s="80"/>
      <c r="DT180" s="80"/>
      <c r="DU180" s="80"/>
      <c r="DV180" s="80"/>
      <c r="DW180" s="80"/>
      <c r="DX180" s="80"/>
      <c r="DY180" s="80"/>
      <c r="DZ180" s="80"/>
      <c r="EA180" s="80"/>
      <c r="EB180" s="80"/>
      <c r="EC180" s="80"/>
      <c r="ED180" s="80"/>
      <c r="EE180" s="80"/>
      <c r="EF180" s="80"/>
      <c r="EG180" s="80"/>
      <c r="EH180" s="80"/>
      <c r="EI180" s="80"/>
      <c r="EJ180" s="80"/>
      <c r="EK180" s="80"/>
      <c r="EL180" s="80"/>
      <c r="EM180" s="80"/>
      <c r="EN180" s="80"/>
      <c r="EO180" s="80"/>
      <c r="EP180" s="80"/>
      <c r="EQ180" s="80"/>
      <c r="ER180" s="80"/>
      <c r="ES180" s="80"/>
      <c r="ET180" s="80"/>
      <c r="EU180" s="80"/>
    </row>
    <row r="181" spans="1:151" s="79" customFormat="1" ht="14.25">
      <c r="A181" s="90" t="s">
        <v>186</v>
      </c>
      <c r="B181" s="87">
        <v>9.1</v>
      </c>
      <c r="C181" s="88">
        <v>14.75</v>
      </c>
      <c r="D181" s="89">
        <v>17.74</v>
      </c>
      <c r="E181" s="88">
        <f t="shared" si="45"/>
        <v>14.75</v>
      </c>
      <c r="F181" s="88">
        <f t="shared" si="46"/>
        <v>15.4875</v>
      </c>
      <c r="G181" s="88">
        <f t="shared" si="47"/>
        <v>12.135227272727274</v>
      </c>
      <c r="H181" s="88">
        <f t="shared" si="48"/>
        <v>1.3335414585414587</v>
      </c>
      <c r="I181" s="97">
        <f>H181/100</f>
        <v>0.013335414585414587</v>
      </c>
      <c r="J181" s="91"/>
      <c r="K181" s="122">
        <f t="shared" si="31"/>
        <v>0</v>
      </c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  <c r="AA181" s="80"/>
      <c r="AB181" s="80"/>
      <c r="AC181" s="80"/>
      <c r="AD181" s="80"/>
      <c r="AE181" s="80"/>
      <c r="AF181" s="80"/>
      <c r="AG181" s="80"/>
      <c r="AH181" s="80"/>
      <c r="AI181" s="80"/>
      <c r="AJ181" s="80"/>
      <c r="AK181" s="80"/>
      <c r="AL181" s="80"/>
      <c r="AM181" s="80"/>
      <c r="AN181" s="80"/>
      <c r="AO181" s="80"/>
      <c r="AP181" s="80"/>
      <c r="AQ181" s="80"/>
      <c r="AR181" s="80"/>
      <c r="AS181" s="80"/>
      <c r="AT181" s="80"/>
      <c r="AU181" s="80"/>
      <c r="AV181" s="80"/>
      <c r="AW181" s="80"/>
      <c r="AX181" s="80"/>
      <c r="AY181" s="80"/>
      <c r="AZ181" s="80"/>
      <c r="BA181" s="80"/>
      <c r="BB181" s="80"/>
      <c r="BC181" s="80"/>
      <c r="BD181" s="80"/>
      <c r="BE181" s="80"/>
      <c r="BF181" s="80"/>
      <c r="BG181" s="80"/>
      <c r="BH181" s="80"/>
      <c r="BI181" s="80"/>
      <c r="BJ181" s="80"/>
      <c r="BK181" s="80"/>
      <c r="BL181" s="80"/>
      <c r="BM181" s="80"/>
      <c r="BN181" s="80"/>
      <c r="BO181" s="80"/>
      <c r="BP181" s="80"/>
      <c r="BQ181" s="80"/>
      <c r="BR181" s="80"/>
      <c r="BS181" s="80"/>
      <c r="BT181" s="80"/>
      <c r="BU181" s="80"/>
      <c r="BV181" s="80"/>
      <c r="BW181" s="80"/>
      <c r="BX181" s="80"/>
      <c r="BY181" s="80"/>
      <c r="BZ181" s="80"/>
      <c r="CA181" s="80"/>
      <c r="CB181" s="80"/>
      <c r="CC181" s="80"/>
      <c r="CD181" s="80"/>
      <c r="CE181" s="80"/>
      <c r="CF181" s="80"/>
      <c r="CG181" s="80"/>
      <c r="CH181" s="80"/>
      <c r="CI181" s="80"/>
      <c r="CJ181" s="80"/>
      <c r="CK181" s="80"/>
      <c r="CL181" s="80"/>
      <c r="CM181" s="80"/>
      <c r="CN181" s="80"/>
      <c r="CO181" s="80"/>
      <c r="CP181" s="80"/>
      <c r="CQ181" s="80"/>
      <c r="CR181" s="80"/>
      <c r="CS181" s="80"/>
      <c r="CT181" s="80"/>
      <c r="CU181" s="80"/>
      <c r="CV181" s="80"/>
      <c r="CW181" s="80"/>
      <c r="CX181" s="80"/>
      <c r="CY181" s="80"/>
      <c r="CZ181" s="80"/>
      <c r="DA181" s="80"/>
      <c r="DB181" s="80"/>
      <c r="DC181" s="80"/>
      <c r="DD181" s="80"/>
      <c r="DE181" s="80"/>
      <c r="DF181" s="80"/>
      <c r="DG181" s="80"/>
      <c r="DH181" s="80"/>
      <c r="DI181" s="80"/>
      <c r="DJ181" s="80"/>
      <c r="DK181" s="80"/>
      <c r="DL181" s="80"/>
      <c r="DM181" s="80"/>
      <c r="DN181" s="80"/>
      <c r="DO181" s="80"/>
      <c r="DP181" s="80"/>
      <c r="DQ181" s="80"/>
      <c r="DR181" s="80"/>
      <c r="DS181" s="80"/>
      <c r="DT181" s="80"/>
      <c r="DU181" s="80"/>
      <c r="DV181" s="80"/>
      <c r="DW181" s="80"/>
      <c r="DX181" s="80"/>
      <c r="DY181" s="80"/>
      <c r="DZ181" s="80"/>
      <c r="EA181" s="80"/>
      <c r="EB181" s="80"/>
      <c r="EC181" s="80"/>
      <c r="ED181" s="80"/>
      <c r="EE181" s="80"/>
      <c r="EF181" s="80"/>
      <c r="EG181" s="80"/>
      <c r="EH181" s="80"/>
      <c r="EI181" s="80"/>
      <c r="EJ181" s="80"/>
      <c r="EK181" s="80"/>
      <c r="EL181" s="80"/>
      <c r="EM181" s="80"/>
      <c r="EN181" s="80"/>
      <c r="EO181" s="80"/>
      <c r="EP181" s="80"/>
      <c r="EQ181" s="80"/>
      <c r="ER181" s="80"/>
      <c r="ES181" s="80"/>
      <c r="ET181" s="80"/>
      <c r="EU181" s="80"/>
    </row>
    <row r="182" spans="1:11" s="80" customFormat="1" ht="14.25">
      <c r="A182" s="32" t="s">
        <v>184</v>
      </c>
      <c r="B182" s="33">
        <v>96</v>
      </c>
      <c r="C182" s="7">
        <v>15.75</v>
      </c>
      <c r="D182" s="34">
        <v>19</v>
      </c>
      <c r="E182" s="7">
        <f t="shared" si="45"/>
        <v>15.75</v>
      </c>
      <c r="F182" s="7">
        <f t="shared" si="46"/>
        <v>16.5375</v>
      </c>
      <c r="G182" s="7">
        <f t="shared" si="47"/>
        <v>12.957954545454546</v>
      </c>
      <c r="H182" s="7">
        <f t="shared" si="48"/>
        <v>0.13497869318181818</v>
      </c>
      <c r="I182" s="81"/>
      <c r="J182" s="82"/>
      <c r="K182" s="121">
        <f t="shared" si="31"/>
        <v>0</v>
      </c>
    </row>
    <row r="183" spans="1:11" s="80" customFormat="1" ht="14.25">
      <c r="A183" s="90" t="s">
        <v>189</v>
      </c>
      <c r="B183" s="87">
        <v>20</v>
      </c>
      <c r="C183" s="88">
        <v>16.5</v>
      </c>
      <c r="D183" s="89">
        <v>20</v>
      </c>
      <c r="E183" s="88">
        <f t="shared" si="45"/>
        <v>16.5</v>
      </c>
      <c r="F183" s="88">
        <f t="shared" si="46"/>
        <v>17.325</v>
      </c>
      <c r="G183" s="88">
        <f t="shared" si="47"/>
        <v>13.575</v>
      </c>
      <c r="H183" s="88">
        <f t="shared" si="48"/>
        <v>0.67875</v>
      </c>
      <c r="I183" s="97"/>
      <c r="J183" s="91"/>
      <c r="K183" s="122">
        <f t="shared" si="31"/>
        <v>0</v>
      </c>
    </row>
    <row r="184" spans="1:151" s="8" customFormat="1" ht="14.25">
      <c r="A184" s="32" t="s">
        <v>188</v>
      </c>
      <c r="B184" s="33">
        <v>8</v>
      </c>
      <c r="C184" s="7">
        <v>12.25</v>
      </c>
      <c r="D184" s="34">
        <v>14.75</v>
      </c>
      <c r="E184" s="7">
        <f t="shared" si="45"/>
        <v>12.25</v>
      </c>
      <c r="F184" s="7">
        <f t="shared" si="46"/>
        <v>12.8625</v>
      </c>
      <c r="G184" s="7">
        <f t="shared" si="47"/>
        <v>10.078409090909092</v>
      </c>
      <c r="H184" s="7">
        <f t="shared" si="48"/>
        <v>1.2598011363636366</v>
      </c>
      <c r="I184" s="81"/>
      <c r="J184" s="82"/>
      <c r="K184" s="121">
        <f t="shared" si="31"/>
        <v>0</v>
      </c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  <c r="AA184" s="80"/>
      <c r="AB184" s="80"/>
      <c r="AC184" s="80"/>
      <c r="AD184" s="80"/>
      <c r="AE184" s="80"/>
      <c r="AF184" s="80"/>
      <c r="AG184" s="80"/>
      <c r="AH184" s="80"/>
      <c r="AI184" s="80"/>
      <c r="AJ184" s="80"/>
      <c r="AK184" s="80"/>
      <c r="AL184" s="80"/>
      <c r="AM184" s="80"/>
      <c r="AN184" s="80"/>
      <c r="AO184" s="80"/>
      <c r="AP184" s="80"/>
      <c r="AQ184" s="80"/>
      <c r="AR184" s="80"/>
      <c r="AS184" s="80"/>
      <c r="AT184" s="80"/>
      <c r="AU184" s="80"/>
      <c r="AV184" s="80"/>
      <c r="AW184" s="80"/>
      <c r="AX184" s="80"/>
      <c r="AY184" s="80"/>
      <c r="AZ184" s="80"/>
      <c r="BA184" s="80"/>
      <c r="BB184" s="80"/>
      <c r="BC184" s="80"/>
      <c r="BD184" s="80"/>
      <c r="BE184" s="80"/>
      <c r="BF184" s="80"/>
      <c r="BG184" s="80"/>
      <c r="BH184" s="80"/>
      <c r="BI184" s="80"/>
      <c r="BJ184" s="80"/>
      <c r="BK184" s="80"/>
      <c r="BL184" s="80"/>
      <c r="BM184" s="80"/>
      <c r="BN184" s="80"/>
      <c r="BO184" s="80"/>
      <c r="BP184" s="80"/>
      <c r="BQ184" s="80"/>
      <c r="BR184" s="80"/>
      <c r="BS184" s="80"/>
      <c r="BT184" s="80"/>
      <c r="BU184" s="80"/>
      <c r="BV184" s="80"/>
      <c r="BW184" s="80"/>
      <c r="BX184" s="80"/>
      <c r="BY184" s="80"/>
      <c r="BZ184" s="80"/>
      <c r="CA184" s="80"/>
      <c r="CB184" s="80"/>
      <c r="CC184" s="80"/>
      <c r="CD184" s="80"/>
      <c r="CE184" s="80"/>
      <c r="CF184" s="80"/>
      <c r="CG184" s="80"/>
      <c r="CH184" s="80"/>
      <c r="CI184" s="80"/>
      <c r="CJ184" s="80"/>
      <c r="CK184" s="80"/>
      <c r="CL184" s="80"/>
      <c r="CM184" s="80"/>
      <c r="CN184" s="80"/>
      <c r="CO184" s="80"/>
      <c r="CP184" s="80"/>
      <c r="CQ184" s="80"/>
      <c r="CR184" s="80"/>
      <c r="CS184" s="80"/>
      <c r="CT184" s="80"/>
      <c r="CU184" s="80"/>
      <c r="CV184" s="80"/>
      <c r="CW184" s="80"/>
      <c r="CX184" s="80"/>
      <c r="CY184" s="80"/>
      <c r="CZ184" s="80"/>
      <c r="DA184" s="80"/>
      <c r="DB184" s="80"/>
      <c r="DC184" s="80"/>
      <c r="DD184" s="80"/>
      <c r="DE184" s="80"/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</row>
    <row r="185" spans="1:151" s="8" customFormat="1" ht="15" thickBot="1">
      <c r="A185" s="107" t="s">
        <v>187</v>
      </c>
      <c r="B185" s="108">
        <v>2</v>
      </c>
      <c r="C185" s="109">
        <v>7</v>
      </c>
      <c r="D185" s="110">
        <v>8.5</v>
      </c>
      <c r="E185" s="109">
        <f t="shared" si="45"/>
        <v>7</v>
      </c>
      <c r="F185" s="109">
        <f t="shared" si="46"/>
        <v>7.35</v>
      </c>
      <c r="G185" s="109">
        <f t="shared" si="47"/>
        <v>5.759090909090909</v>
      </c>
      <c r="H185" s="109">
        <f t="shared" si="48"/>
        <v>2.8795454545454544</v>
      </c>
      <c r="I185" s="111"/>
      <c r="J185" s="112"/>
      <c r="K185" s="123">
        <f t="shared" si="31"/>
        <v>0</v>
      </c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  <c r="AA185" s="80"/>
      <c r="AB185" s="80"/>
      <c r="AC185" s="80"/>
      <c r="AD185" s="80"/>
      <c r="AE185" s="80"/>
      <c r="AF185" s="80"/>
      <c r="AG185" s="80"/>
      <c r="AH185" s="80"/>
      <c r="AI185" s="80"/>
      <c r="AJ185" s="80"/>
      <c r="AK185" s="80"/>
      <c r="AL185" s="80"/>
      <c r="AM185" s="80"/>
      <c r="AN185" s="80"/>
      <c r="AO185" s="80"/>
      <c r="AP185" s="80"/>
      <c r="AQ185" s="80"/>
      <c r="AR185" s="80"/>
      <c r="AS185" s="80"/>
      <c r="AT185" s="80"/>
      <c r="AU185" s="80"/>
      <c r="AV185" s="80"/>
      <c r="AW185" s="80"/>
      <c r="AX185" s="80"/>
      <c r="AY185" s="80"/>
      <c r="AZ185" s="80"/>
      <c r="BA185" s="80"/>
      <c r="BB185" s="80"/>
      <c r="BC185" s="80"/>
      <c r="BD185" s="80"/>
      <c r="BE185" s="80"/>
      <c r="BF185" s="80"/>
      <c r="BG185" s="80"/>
      <c r="BH185" s="80"/>
      <c r="BI185" s="80"/>
      <c r="BJ185" s="80"/>
      <c r="BK185" s="80"/>
      <c r="BL185" s="80"/>
      <c r="BM185" s="80"/>
      <c r="BN185" s="80"/>
      <c r="BO185" s="80"/>
      <c r="BP185" s="80"/>
      <c r="BQ185" s="80"/>
      <c r="BR185" s="80"/>
      <c r="BS185" s="80"/>
      <c r="BT185" s="80"/>
      <c r="BU185" s="80"/>
      <c r="BV185" s="80"/>
      <c r="BW185" s="80"/>
      <c r="BX185" s="80"/>
      <c r="BY185" s="80"/>
      <c r="BZ185" s="80"/>
      <c r="CA185" s="80"/>
      <c r="CB185" s="80"/>
      <c r="CC185" s="80"/>
      <c r="CD185" s="80"/>
      <c r="CE185" s="80"/>
      <c r="CF185" s="80"/>
      <c r="CG185" s="80"/>
      <c r="CH185" s="96"/>
      <c r="CI185" s="96"/>
      <c r="CJ185" s="96"/>
      <c r="CK185" s="96"/>
      <c r="CL185" s="96"/>
      <c r="CM185" s="96"/>
      <c r="CN185" s="96"/>
      <c r="CO185" s="96"/>
      <c r="CP185" s="96"/>
      <c r="CQ185" s="96"/>
      <c r="CR185" s="96"/>
      <c r="CS185" s="96"/>
      <c r="CT185" s="96"/>
      <c r="CU185" s="96"/>
      <c r="CV185" s="96"/>
      <c r="CW185" s="96"/>
      <c r="CX185" s="96"/>
      <c r="CY185" s="96"/>
      <c r="CZ185" s="96"/>
      <c r="DA185" s="96"/>
      <c r="DB185" s="96"/>
      <c r="DC185" s="96"/>
      <c r="DD185" s="96"/>
      <c r="DE185" s="96"/>
      <c r="DF185" s="96"/>
      <c r="DG185" s="96"/>
      <c r="DH185" s="96"/>
      <c r="DI185" s="96"/>
      <c r="DJ185" s="96"/>
      <c r="DK185" s="96"/>
      <c r="DL185" s="96"/>
      <c r="DM185" s="96"/>
      <c r="DN185" s="96"/>
      <c r="DO185" s="96"/>
      <c r="DP185" s="96"/>
      <c r="DQ185" s="96"/>
      <c r="DR185" s="96"/>
      <c r="DS185" s="96"/>
      <c r="DT185" s="96"/>
      <c r="DU185" s="96"/>
      <c r="DV185" s="96"/>
      <c r="DW185" s="96"/>
      <c r="DX185" s="96"/>
      <c r="DY185" s="96"/>
      <c r="DZ185" s="96"/>
      <c r="EA185" s="96"/>
      <c r="EB185" s="96"/>
      <c r="EC185" s="96"/>
      <c r="ED185" s="96"/>
      <c r="EE185" s="96"/>
      <c r="EF185" s="96"/>
      <c r="EG185" s="96"/>
      <c r="EH185" s="96"/>
      <c r="EI185" s="96"/>
      <c r="EJ185" s="96"/>
      <c r="EK185" s="96"/>
      <c r="EL185" s="96"/>
      <c r="EM185" s="96"/>
      <c r="EN185" s="96"/>
      <c r="EO185" s="96"/>
      <c r="EP185" s="96"/>
      <c r="EQ185" s="96"/>
      <c r="ER185" s="96"/>
      <c r="ES185" s="96"/>
      <c r="ET185" s="96"/>
      <c r="EU185" s="96"/>
    </row>
  </sheetData>
  <sheetProtection/>
  <mergeCells count="8">
    <mergeCell ref="A147:B147"/>
    <mergeCell ref="A7:K7"/>
    <mergeCell ref="A2:B6"/>
    <mergeCell ref="F2:I2"/>
    <mergeCell ref="J2:K2"/>
    <mergeCell ref="F3:H3"/>
    <mergeCell ref="I3:K3"/>
    <mergeCell ref="H5:J5"/>
  </mergeCells>
  <dataValidations count="2">
    <dataValidation type="list" allowBlank="1" showInputMessage="1" showErrorMessage="1" sqref="I3">
      <formula1>"Bronze, Bronze Elite or Above"</formula1>
    </dataValidation>
    <dataValidation type="list" allowBlank="1" showInputMessage="1" showErrorMessage="1" sqref="J2">
      <formula1>"AUS, NZ"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F146"/>
  <sheetViews>
    <sheetView zoomScale="50" zoomScaleNormal="50" zoomScalePageLayoutView="0" workbookViewId="0" topLeftCell="A1">
      <pane ySplit="8" topLeftCell="A9" activePane="bottomLeft" state="frozen"/>
      <selection pane="topLeft" activeCell="A8" sqref="A8"/>
      <selection pane="bottomLeft" activeCell="A1" sqref="A1:IV16384"/>
    </sheetView>
  </sheetViews>
  <sheetFormatPr defaultColWidth="8.88671875" defaultRowHeight="15"/>
  <cols>
    <col min="1" max="1" width="72.99609375" style="13" customWidth="1"/>
    <col min="2" max="2" width="7.4453125" style="2" customWidth="1"/>
    <col min="3" max="3" width="10.10546875" style="13" customWidth="1"/>
    <col min="4" max="4" width="10.6640625" style="2" customWidth="1"/>
    <col min="5" max="8" width="13.10546875" style="2" customWidth="1"/>
    <col min="9" max="9" width="9.6640625" style="2" customWidth="1"/>
    <col min="10" max="10" width="9.4453125" style="127" customWidth="1"/>
    <col min="11" max="11" width="12.88671875" style="131" customWidth="1"/>
    <col min="12" max="214" width="8.88671875" style="57" customWidth="1"/>
    <col min="215" max="16384" width="8.88671875" style="13" customWidth="1"/>
  </cols>
  <sheetData>
    <row r="1" spans="1:11" s="57" customFormat="1" ht="27.75" customHeight="1" thickBot="1">
      <c r="A1" s="1" t="s">
        <v>39</v>
      </c>
      <c r="B1" s="125"/>
      <c r="D1" s="125"/>
      <c r="E1" s="125"/>
      <c r="F1" s="125"/>
      <c r="G1" s="125"/>
      <c r="H1" s="125"/>
      <c r="I1" s="125"/>
      <c r="J1" s="133"/>
      <c r="K1" s="134"/>
    </row>
    <row r="2" spans="1:11" s="57" customFormat="1" ht="30" customHeight="1" thickBot="1">
      <c r="A2" s="250" t="s">
        <v>75</v>
      </c>
      <c r="B2" s="250"/>
      <c r="C2" s="18"/>
      <c r="D2" s="18"/>
      <c r="E2" s="18"/>
      <c r="F2" s="268" t="s">
        <v>38</v>
      </c>
      <c r="G2" s="269"/>
      <c r="H2" s="269"/>
      <c r="I2" s="269"/>
      <c r="J2" s="261" t="s">
        <v>0</v>
      </c>
      <c r="K2" s="262"/>
    </row>
    <row r="3" spans="1:11" s="57" customFormat="1" ht="30" customHeight="1" thickBot="1">
      <c r="A3" s="250"/>
      <c r="B3" s="250"/>
      <c r="C3" s="18"/>
      <c r="D3" s="18"/>
      <c r="E3" s="18"/>
      <c r="F3" s="263" t="s">
        <v>37</v>
      </c>
      <c r="G3" s="264"/>
      <c r="H3" s="264"/>
      <c r="I3" s="261" t="s">
        <v>193</v>
      </c>
      <c r="J3" s="265"/>
      <c r="K3" s="262"/>
    </row>
    <row r="4" spans="1:11" s="57" customFormat="1" ht="16.5" customHeight="1" thickBot="1">
      <c r="A4" s="250"/>
      <c r="B4" s="250"/>
      <c r="C4" s="18"/>
      <c r="D4" s="18"/>
      <c r="E4" s="18"/>
      <c r="F4" s="125"/>
      <c r="G4" s="125"/>
      <c r="H4" s="125"/>
      <c r="I4" s="125"/>
      <c r="J4" s="133"/>
      <c r="K4" s="134"/>
    </row>
    <row r="5" spans="1:11" s="57" customFormat="1" ht="36" customHeight="1" thickBot="1">
      <c r="A5" s="250"/>
      <c r="B5" s="250"/>
      <c r="C5" s="18"/>
      <c r="D5" s="18"/>
      <c r="E5" s="18"/>
      <c r="F5" s="125"/>
      <c r="H5" s="266" t="s">
        <v>35</v>
      </c>
      <c r="I5" s="267"/>
      <c r="J5" s="267"/>
      <c r="K5" s="150">
        <f>SUM(K10:K135)</f>
        <v>0</v>
      </c>
    </row>
    <row r="6" spans="1:11" s="57" customFormat="1" ht="15" customHeight="1">
      <c r="A6" s="251"/>
      <c r="B6" s="251"/>
      <c r="D6" s="125"/>
      <c r="E6" s="125"/>
      <c r="F6" s="125"/>
      <c r="G6" s="125"/>
      <c r="H6" s="125"/>
      <c r="I6" s="125"/>
      <c r="J6" s="133"/>
      <c r="K6" s="134"/>
    </row>
    <row r="7" spans="1:11" s="57" customFormat="1" ht="31.5" customHeight="1" thickBot="1">
      <c r="A7" s="258" t="s">
        <v>307</v>
      </c>
      <c r="B7" s="259"/>
      <c r="C7" s="259"/>
      <c r="D7" s="259"/>
      <c r="E7" s="259"/>
      <c r="F7" s="259"/>
      <c r="G7" s="259"/>
      <c r="H7" s="259"/>
      <c r="I7" s="259"/>
      <c r="J7" s="259"/>
      <c r="K7" s="260"/>
    </row>
    <row r="8" spans="1:214" s="134" customFormat="1" ht="51" customHeight="1" thickBot="1">
      <c r="A8" s="149" t="s">
        <v>1</v>
      </c>
      <c r="B8" s="124" t="s">
        <v>34</v>
      </c>
      <c r="C8" s="124" t="s">
        <v>0</v>
      </c>
      <c r="D8" s="124" t="s">
        <v>2</v>
      </c>
      <c r="E8" s="124" t="s">
        <v>3</v>
      </c>
      <c r="F8" s="124" t="s">
        <v>4</v>
      </c>
      <c r="G8" s="124" t="s">
        <v>5</v>
      </c>
      <c r="H8" s="124" t="s">
        <v>6</v>
      </c>
      <c r="I8" s="124"/>
      <c r="J8" s="126" t="s">
        <v>76</v>
      </c>
      <c r="K8" s="124" t="s">
        <v>36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</row>
    <row r="9" spans="1:11" s="57" customFormat="1" ht="35.25" customHeight="1" thickBot="1">
      <c r="A9" s="190" t="s">
        <v>311</v>
      </c>
      <c r="B9" s="191"/>
      <c r="C9" s="191"/>
      <c r="D9" s="191"/>
      <c r="E9" s="191"/>
      <c r="F9" s="191"/>
      <c r="G9" s="191"/>
      <c r="H9" s="191"/>
      <c r="I9" s="192"/>
      <c r="J9" s="193"/>
      <c r="K9" s="194"/>
    </row>
    <row r="10" spans="1:214" s="80" customFormat="1" ht="15.75" customHeight="1">
      <c r="A10" s="143" t="s">
        <v>295</v>
      </c>
      <c r="B10" s="200">
        <v>12</v>
      </c>
      <c r="C10" s="145">
        <v>13.5</v>
      </c>
      <c r="D10" s="146">
        <v>16.25</v>
      </c>
      <c r="E10" s="145">
        <f aca="true" t="shared" si="0" ref="E10:E23">IF($J$2="AUS",C10,D10)</f>
        <v>13.5</v>
      </c>
      <c r="F10" s="145">
        <f>E10+(E10*0.05)</f>
        <v>14.175</v>
      </c>
      <c r="G10" s="145">
        <f>IF($I$3="Bronze",IF($J$2="AUS",(E10-((E10/1.1)*0.2))+(E10*0.05),(E10-((E10/1.15)*0.2))+(E10*0.05)),IF($J$2="AUS",(E10-((E10/1.1)*0.25))+(E10*0.05),(E10-((E10/1.15)*0.25))+(E10*0.05)))</f>
        <v>11.106818181818182</v>
      </c>
      <c r="H10" s="145">
        <f>G10/B10</f>
        <v>0.9255681818181819</v>
      </c>
      <c r="I10" s="201"/>
      <c r="J10" s="147"/>
      <c r="K10" s="148">
        <f>IF(I10&gt;0,J10*I10,J10*H10)</f>
        <v>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</row>
    <row r="11" spans="1:214" s="80" customFormat="1" ht="15.75" customHeight="1">
      <c r="A11" s="32" t="s">
        <v>296</v>
      </c>
      <c r="B11" s="169">
        <v>20</v>
      </c>
      <c r="C11" s="7">
        <v>22.25</v>
      </c>
      <c r="D11" s="34">
        <v>26.75</v>
      </c>
      <c r="E11" s="7">
        <f t="shared" si="0"/>
        <v>22.25</v>
      </c>
      <c r="F11" s="7">
        <f>E11+(E11*0.05)</f>
        <v>23.3625</v>
      </c>
      <c r="G11" s="7">
        <f aca="true" t="shared" si="1" ref="G11:G23">IF($I$3="Bronze",IF($J$2="AUS",(E11-((E11/1.1)*0.2))+(E11*0.05),(E11-((E11/1.15)*0.2))+(E11*0.05)),IF($J$2="AUS",(E11-((E11/1.1)*0.25))+(E11*0.05),(E11-((E11/1.15)*0.25))+(E11*0.05)))</f>
        <v>18.30568181818182</v>
      </c>
      <c r="H11" s="7">
        <f>G11/B11</f>
        <v>0.915284090909091</v>
      </c>
      <c r="I11" s="196"/>
      <c r="J11" s="128"/>
      <c r="K11" s="132">
        <f>IF(I11&gt;0,J11*I11,J11*H11)</f>
        <v>0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</row>
    <row r="12" spans="1:214" s="80" customFormat="1" ht="15.75" customHeight="1">
      <c r="A12" s="135" t="s">
        <v>297</v>
      </c>
      <c r="B12" s="138">
        <v>20</v>
      </c>
      <c r="C12" s="139">
        <v>15.75</v>
      </c>
      <c r="D12" s="140">
        <v>19</v>
      </c>
      <c r="E12" s="139">
        <f t="shared" si="0"/>
        <v>15.75</v>
      </c>
      <c r="F12" s="139">
        <f>E12+(E12*0.05)</f>
        <v>16.5375</v>
      </c>
      <c r="G12" s="139">
        <f t="shared" si="1"/>
        <v>12.957954545454546</v>
      </c>
      <c r="H12" s="139">
        <f>G12/B12</f>
        <v>0.6478977272727273</v>
      </c>
      <c r="I12" s="195"/>
      <c r="J12" s="141"/>
      <c r="K12" s="142">
        <f>IF(I12&gt;0,J12*I12,J12*H12)</f>
        <v>0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</row>
    <row r="13" spans="1:214" s="80" customFormat="1" ht="15.75" customHeight="1">
      <c r="A13" s="32" t="s">
        <v>298</v>
      </c>
      <c r="B13" s="169">
        <v>40</v>
      </c>
      <c r="C13" s="7">
        <v>17</v>
      </c>
      <c r="D13" s="34">
        <v>20.5</v>
      </c>
      <c r="E13" s="7">
        <f t="shared" si="0"/>
        <v>17</v>
      </c>
      <c r="F13" s="7">
        <f>E13+(E13*0.05)</f>
        <v>17.85</v>
      </c>
      <c r="G13" s="7">
        <f t="shared" si="1"/>
        <v>13.986363636363636</v>
      </c>
      <c r="H13" s="7">
        <f>G13/B13</f>
        <v>0.3496590909090909</v>
      </c>
      <c r="I13" s="196"/>
      <c r="J13" s="128"/>
      <c r="K13" s="132">
        <f>IF(I13&gt;0,J13*I13,J13*H13)</f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</row>
    <row r="14" spans="1:214" s="157" customFormat="1" ht="15.75" customHeight="1">
      <c r="A14" s="151" t="s">
        <v>309</v>
      </c>
      <c r="B14" s="152">
        <v>24</v>
      </c>
      <c r="C14" s="153">
        <v>37</v>
      </c>
      <c r="D14" s="154">
        <v>44</v>
      </c>
      <c r="E14" s="153">
        <f t="shared" si="0"/>
        <v>37</v>
      </c>
      <c r="F14" s="153">
        <f aca="true" t="shared" si="2" ref="F14:F24">E14+(E14*0.05)</f>
        <v>38.85</v>
      </c>
      <c r="G14" s="153">
        <f t="shared" si="1"/>
        <v>30.440909090909095</v>
      </c>
      <c r="H14" s="153">
        <f aca="true" t="shared" si="3" ref="H14:H24">G14/B14</f>
        <v>1.2683712121212123</v>
      </c>
      <c r="I14" s="197"/>
      <c r="J14" s="155"/>
      <c r="K14" s="156">
        <f aca="true" t="shared" si="4" ref="K14:K24">IF(I14&gt;0,J14*I14,J14*H14)</f>
        <v>0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</row>
    <row r="15" spans="1:214" s="160" customFormat="1" ht="15.75" customHeight="1">
      <c r="A15" s="113" t="s">
        <v>308</v>
      </c>
      <c r="B15" s="114">
        <v>12</v>
      </c>
      <c r="C15" s="115">
        <v>26</v>
      </c>
      <c r="D15" s="116">
        <v>32</v>
      </c>
      <c r="E15" s="115">
        <f t="shared" si="0"/>
        <v>26</v>
      </c>
      <c r="F15" s="115">
        <f t="shared" si="2"/>
        <v>27.3</v>
      </c>
      <c r="G15" s="115">
        <f t="shared" si="1"/>
        <v>21.390909090909094</v>
      </c>
      <c r="H15" s="115">
        <f t="shared" si="3"/>
        <v>1.782575757575758</v>
      </c>
      <c r="I15" s="198"/>
      <c r="J15" s="158"/>
      <c r="K15" s="159">
        <f t="shared" si="4"/>
        <v>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</row>
    <row r="16" spans="1:214" s="157" customFormat="1" ht="15.75" customHeight="1">
      <c r="A16" s="151" t="s">
        <v>299</v>
      </c>
      <c r="B16" s="152">
        <v>12</v>
      </c>
      <c r="C16" s="153">
        <v>20</v>
      </c>
      <c r="D16" s="154">
        <v>24.25</v>
      </c>
      <c r="E16" s="153">
        <f t="shared" si="0"/>
        <v>20</v>
      </c>
      <c r="F16" s="153">
        <f t="shared" si="2"/>
        <v>21</v>
      </c>
      <c r="G16" s="153">
        <f t="shared" si="1"/>
        <v>16.454545454545453</v>
      </c>
      <c r="H16" s="153">
        <f t="shared" si="3"/>
        <v>1.371212121212121</v>
      </c>
      <c r="I16" s="197"/>
      <c r="J16" s="155"/>
      <c r="K16" s="156">
        <f t="shared" si="4"/>
        <v>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</row>
    <row r="17" spans="1:214" s="160" customFormat="1" ht="15.75" customHeight="1">
      <c r="A17" s="113" t="s">
        <v>300</v>
      </c>
      <c r="B17" s="167">
        <v>40</v>
      </c>
      <c r="C17" s="115">
        <v>20</v>
      </c>
      <c r="D17" s="116">
        <v>24.25</v>
      </c>
      <c r="E17" s="115">
        <f t="shared" si="0"/>
        <v>20</v>
      </c>
      <c r="F17" s="115">
        <f t="shared" si="2"/>
        <v>21</v>
      </c>
      <c r="G17" s="115">
        <f t="shared" si="1"/>
        <v>16.454545454545453</v>
      </c>
      <c r="H17" s="115">
        <f t="shared" si="3"/>
        <v>0.4113636363636363</v>
      </c>
      <c r="I17" s="198"/>
      <c r="J17" s="158"/>
      <c r="K17" s="159">
        <f t="shared" si="4"/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</row>
    <row r="18" spans="1:214" s="157" customFormat="1" ht="15.75" customHeight="1">
      <c r="A18" s="151" t="s">
        <v>310</v>
      </c>
      <c r="B18" s="170">
        <v>48</v>
      </c>
      <c r="C18" s="153">
        <v>20</v>
      </c>
      <c r="D18" s="154">
        <v>24.25</v>
      </c>
      <c r="E18" s="153">
        <f t="shared" si="0"/>
        <v>20</v>
      </c>
      <c r="F18" s="153">
        <f t="shared" si="2"/>
        <v>21</v>
      </c>
      <c r="G18" s="153">
        <f t="shared" si="1"/>
        <v>16.454545454545453</v>
      </c>
      <c r="H18" s="153">
        <f t="shared" si="3"/>
        <v>0.3428030303030303</v>
      </c>
      <c r="I18" s="197"/>
      <c r="J18" s="155"/>
      <c r="K18" s="156">
        <f t="shared" si="4"/>
        <v>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</row>
    <row r="19" spans="1:214" s="160" customFormat="1" ht="15.75" customHeight="1">
      <c r="A19" s="113" t="s">
        <v>301</v>
      </c>
      <c r="B19" s="167">
        <v>80</v>
      </c>
      <c r="C19" s="115">
        <v>30</v>
      </c>
      <c r="D19" s="116">
        <v>36</v>
      </c>
      <c r="E19" s="115">
        <f t="shared" si="0"/>
        <v>30</v>
      </c>
      <c r="F19" s="115">
        <f t="shared" si="2"/>
        <v>31.5</v>
      </c>
      <c r="G19" s="115">
        <f t="shared" si="1"/>
        <v>24.681818181818183</v>
      </c>
      <c r="H19" s="115">
        <f t="shared" si="3"/>
        <v>0.3085227272727273</v>
      </c>
      <c r="I19" s="198"/>
      <c r="J19" s="158"/>
      <c r="K19" s="159">
        <f t="shared" si="4"/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</row>
    <row r="20" spans="1:214" s="157" customFormat="1" ht="15.75" customHeight="1">
      <c r="A20" s="151" t="s">
        <v>302</v>
      </c>
      <c r="B20" s="170">
        <v>2</v>
      </c>
      <c r="C20" s="153">
        <v>10.5</v>
      </c>
      <c r="D20" s="154">
        <v>12.5</v>
      </c>
      <c r="E20" s="153">
        <f t="shared" si="0"/>
        <v>10.5</v>
      </c>
      <c r="F20" s="153">
        <f t="shared" si="2"/>
        <v>11.025</v>
      </c>
      <c r="G20" s="153">
        <f t="shared" si="1"/>
        <v>8.638636363636364</v>
      </c>
      <c r="H20" s="153">
        <f t="shared" si="3"/>
        <v>4.319318181818182</v>
      </c>
      <c r="I20" s="197"/>
      <c r="J20" s="155"/>
      <c r="K20" s="156">
        <f t="shared" si="4"/>
        <v>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</row>
    <row r="21" spans="1:214" s="160" customFormat="1" ht="15.75" customHeight="1">
      <c r="A21" s="113" t="s">
        <v>303</v>
      </c>
      <c r="B21" s="167">
        <v>10</v>
      </c>
      <c r="C21" s="115">
        <v>15.75</v>
      </c>
      <c r="D21" s="116">
        <v>19</v>
      </c>
      <c r="E21" s="115">
        <f t="shared" si="0"/>
        <v>15.75</v>
      </c>
      <c r="F21" s="115">
        <f t="shared" si="2"/>
        <v>16.5375</v>
      </c>
      <c r="G21" s="115">
        <f t="shared" si="1"/>
        <v>12.957954545454546</v>
      </c>
      <c r="H21" s="115">
        <f t="shared" si="3"/>
        <v>1.2957954545454546</v>
      </c>
      <c r="I21" s="198"/>
      <c r="J21" s="158"/>
      <c r="K21" s="159">
        <f t="shared" si="4"/>
        <v>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</row>
    <row r="22" spans="1:214" s="157" customFormat="1" ht="15.75" customHeight="1">
      <c r="A22" s="151" t="s">
        <v>304</v>
      </c>
      <c r="B22" s="170">
        <v>3</v>
      </c>
      <c r="C22" s="153">
        <v>17.5</v>
      </c>
      <c r="D22" s="154">
        <v>21</v>
      </c>
      <c r="E22" s="153">
        <f t="shared" si="0"/>
        <v>17.5</v>
      </c>
      <c r="F22" s="153">
        <f t="shared" si="2"/>
        <v>18.375</v>
      </c>
      <c r="G22" s="153">
        <f t="shared" si="1"/>
        <v>14.397727272727273</v>
      </c>
      <c r="H22" s="153">
        <f t="shared" si="3"/>
        <v>4.799242424242425</v>
      </c>
      <c r="I22" s="197"/>
      <c r="J22" s="155"/>
      <c r="K22" s="156">
        <f t="shared" si="4"/>
        <v>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</row>
    <row r="23" spans="1:214" s="161" customFormat="1" ht="15.75" customHeight="1">
      <c r="A23" s="113" t="s">
        <v>305</v>
      </c>
      <c r="B23" s="167">
        <v>6</v>
      </c>
      <c r="C23" s="115">
        <v>26</v>
      </c>
      <c r="D23" s="116">
        <v>32</v>
      </c>
      <c r="E23" s="115">
        <f t="shared" si="0"/>
        <v>26</v>
      </c>
      <c r="F23" s="115">
        <f t="shared" si="2"/>
        <v>27.3</v>
      </c>
      <c r="G23" s="115">
        <f t="shared" si="1"/>
        <v>21.390909090909094</v>
      </c>
      <c r="H23" s="115">
        <f t="shared" si="3"/>
        <v>3.565151515151516</v>
      </c>
      <c r="I23" s="198"/>
      <c r="J23" s="158"/>
      <c r="K23" s="159">
        <f t="shared" si="4"/>
        <v>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</row>
    <row r="24" spans="1:214" s="157" customFormat="1" ht="15.75" customHeight="1">
      <c r="A24" s="151" t="s">
        <v>306</v>
      </c>
      <c r="B24" s="170">
        <v>20</v>
      </c>
      <c r="C24" s="153">
        <v>17.5</v>
      </c>
      <c r="D24" s="154">
        <v>21</v>
      </c>
      <c r="E24" s="153">
        <f aca="true" t="shared" si="5" ref="E24:E29">IF($J$2="AUS",C24,D24)</f>
        <v>17.5</v>
      </c>
      <c r="F24" s="153">
        <f t="shared" si="2"/>
        <v>18.375</v>
      </c>
      <c r="G24" s="153">
        <f aca="true" t="shared" si="6" ref="G24:G29">IF($I$3="Bronze",IF($J$2="AUS",(E24-((E24/1.1)*0.2))+(E24*0.05),(E24-((E24/1.15)*0.2))+(E24*0.05)),IF($J$2="AUS",(E24-((E24/1.1)*0.25))+(E24*0.05),(E24-((E24/1.15)*0.25))+(E24*0.05)))</f>
        <v>14.397727272727273</v>
      </c>
      <c r="H24" s="153">
        <f t="shared" si="3"/>
        <v>0.7198863636363637</v>
      </c>
      <c r="I24" s="197"/>
      <c r="J24" s="155"/>
      <c r="K24" s="156">
        <f t="shared" si="4"/>
        <v>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</row>
    <row r="25" spans="1:214" s="80" customFormat="1" ht="15.75" customHeight="1">
      <c r="A25" s="32" t="s">
        <v>315</v>
      </c>
      <c r="B25" s="169">
        <v>2</v>
      </c>
      <c r="C25" s="7">
        <v>20</v>
      </c>
      <c r="D25" s="34">
        <v>24.25</v>
      </c>
      <c r="E25" s="7">
        <f t="shared" si="5"/>
        <v>20</v>
      </c>
      <c r="F25" s="7">
        <f>E25+(E25*0.05)</f>
        <v>21</v>
      </c>
      <c r="G25" s="7">
        <f t="shared" si="6"/>
        <v>16.454545454545453</v>
      </c>
      <c r="H25" s="7">
        <f>G25/B25</f>
        <v>8.227272727272727</v>
      </c>
      <c r="I25" s="196"/>
      <c r="J25" s="128"/>
      <c r="K25" s="132">
        <f>IF(I25&gt;0,J25*I25,J25*H25)</f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</row>
    <row r="26" spans="1:214" s="157" customFormat="1" ht="15.75" customHeight="1">
      <c r="A26" s="173" t="s">
        <v>316</v>
      </c>
      <c r="B26" s="174">
        <v>6</v>
      </c>
      <c r="C26" s="175">
        <v>17.5</v>
      </c>
      <c r="D26" s="176">
        <v>21</v>
      </c>
      <c r="E26" s="175">
        <f t="shared" si="5"/>
        <v>17.5</v>
      </c>
      <c r="F26" s="175">
        <f>E26+(E26*0.05)</f>
        <v>18.375</v>
      </c>
      <c r="G26" s="175">
        <f t="shared" si="6"/>
        <v>14.397727272727273</v>
      </c>
      <c r="H26" s="175">
        <f>G26/B26</f>
        <v>2.3996212121212124</v>
      </c>
      <c r="I26" s="199"/>
      <c r="J26" s="177"/>
      <c r="K26" s="178">
        <f>IF(I26&gt;0,J26*I26,J26*H26)</f>
        <v>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</row>
    <row r="27" spans="1:214" s="80" customFormat="1" ht="15.75" customHeight="1">
      <c r="A27" s="32" t="s">
        <v>317</v>
      </c>
      <c r="B27" s="169">
        <v>2</v>
      </c>
      <c r="C27" s="7">
        <v>7</v>
      </c>
      <c r="D27" s="34">
        <v>8.5</v>
      </c>
      <c r="E27" s="7">
        <f t="shared" si="5"/>
        <v>7</v>
      </c>
      <c r="F27" s="7">
        <f>E27+(E27*0.05)</f>
        <v>7.35</v>
      </c>
      <c r="G27" s="7">
        <f t="shared" si="6"/>
        <v>5.759090909090909</v>
      </c>
      <c r="H27" s="7">
        <f>G27/B27</f>
        <v>2.8795454545454544</v>
      </c>
      <c r="I27" s="196"/>
      <c r="J27" s="128"/>
      <c r="K27" s="132">
        <f>IF(I27&gt;0,J27*I27,J27*H27)</f>
        <v>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</row>
    <row r="28" spans="1:214" s="157" customFormat="1" ht="15.75" customHeight="1">
      <c r="A28" s="173" t="s">
        <v>318</v>
      </c>
      <c r="B28" s="174">
        <v>3</v>
      </c>
      <c r="C28" s="175">
        <v>15.75</v>
      </c>
      <c r="D28" s="176">
        <v>19</v>
      </c>
      <c r="E28" s="175">
        <f t="shared" si="5"/>
        <v>15.75</v>
      </c>
      <c r="F28" s="175">
        <f>E28+(E28*0.05)</f>
        <v>16.5375</v>
      </c>
      <c r="G28" s="175">
        <f t="shared" si="6"/>
        <v>12.957954545454546</v>
      </c>
      <c r="H28" s="175">
        <f>G28/B28</f>
        <v>4.319318181818182</v>
      </c>
      <c r="I28" s="199"/>
      <c r="J28" s="177"/>
      <c r="K28" s="178">
        <f>IF(I28&gt;0,J28*I28,J28*H28)</f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</row>
    <row r="29" spans="1:214" s="80" customFormat="1" ht="15.75" customHeight="1" thickBot="1">
      <c r="A29" s="70" t="s">
        <v>319</v>
      </c>
      <c r="B29" s="202">
        <v>4</v>
      </c>
      <c r="C29" s="72">
        <v>20</v>
      </c>
      <c r="D29" s="73">
        <v>24.25</v>
      </c>
      <c r="E29" s="72">
        <f t="shared" si="5"/>
        <v>20</v>
      </c>
      <c r="F29" s="72">
        <f>E29+(E29*0.05)</f>
        <v>21</v>
      </c>
      <c r="G29" s="72">
        <f t="shared" si="6"/>
        <v>16.454545454545453</v>
      </c>
      <c r="H29" s="72">
        <f>G29/B29</f>
        <v>4.113636363636363</v>
      </c>
      <c r="I29" s="203"/>
      <c r="J29" s="205"/>
      <c r="K29" s="204">
        <f>IF(I29&gt;0,J29*I29,J29*H29)</f>
        <v>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</row>
    <row r="30" spans="1:11" s="57" customFormat="1" ht="35.25" customHeight="1" thickBot="1">
      <c r="A30" s="206" t="s">
        <v>312</v>
      </c>
      <c r="B30" s="207"/>
      <c r="C30" s="207"/>
      <c r="D30" s="207"/>
      <c r="E30" s="207"/>
      <c r="F30" s="207"/>
      <c r="G30" s="207"/>
      <c r="H30" s="207"/>
      <c r="I30" s="208" t="s">
        <v>17</v>
      </c>
      <c r="J30" s="209"/>
      <c r="K30" s="210"/>
    </row>
    <row r="31" spans="1:214" s="80" customFormat="1" ht="15.75" customHeight="1">
      <c r="A31" s="143" t="s">
        <v>294</v>
      </c>
      <c r="B31" s="214">
        <v>9.1</v>
      </c>
      <c r="C31" s="145">
        <v>14</v>
      </c>
      <c r="D31" s="146">
        <v>16.75</v>
      </c>
      <c r="E31" s="145">
        <f aca="true" t="shared" si="7" ref="E31:E49">IF($J$2="AUS",C31,D31)</f>
        <v>14</v>
      </c>
      <c r="F31" s="145">
        <f aca="true" t="shared" si="8" ref="F31:F49">E31+(E31*0.05)</f>
        <v>14.7</v>
      </c>
      <c r="G31" s="145">
        <f aca="true" t="shared" si="9" ref="G31:G49">IF($I$3="Bronze",IF($J$2="AUS",(E31-((E31/1.1)*0.2))+(E31*0.05),(E31-((E31/1.15)*0.2))+(E31*0.05)),IF($J$2="AUS",(E31-((E31/1.1)*0.25))+(E31*0.05),(E31-((E31/1.15)*0.25))+(E31*0.05)))</f>
        <v>11.518181818181818</v>
      </c>
      <c r="H31" s="145">
        <f aca="true" t="shared" si="10" ref="H31:H49">G31/B31</f>
        <v>1.2657342657342656</v>
      </c>
      <c r="I31" s="215">
        <f>H31/100</f>
        <v>0.012657342657342656</v>
      </c>
      <c r="J31" s="147"/>
      <c r="K31" s="148">
        <f aca="true" t="shared" si="11" ref="K31:K49">IF(I31&gt;0,J31*I31,J31*H31)</f>
        <v>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</row>
    <row r="32" spans="1:214" s="80" customFormat="1" ht="15.75" customHeight="1">
      <c r="A32" s="32" t="s">
        <v>277</v>
      </c>
      <c r="B32" s="33">
        <v>300</v>
      </c>
      <c r="C32" s="7">
        <v>8</v>
      </c>
      <c r="D32" s="34">
        <v>10</v>
      </c>
      <c r="E32" s="7">
        <f t="shared" si="7"/>
        <v>8</v>
      </c>
      <c r="F32" s="7">
        <f>E32+(E32*0.05)</f>
        <v>8.4</v>
      </c>
      <c r="G32" s="7">
        <f t="shared" si="9"/>
        <v>6.581818181818182</v>
      </c>
      <c r="H32" s="7">
        <f>G32/B32</f>
        <v>0.02193939393939394</v>
      </c>
      <c r="I32" s="212"/>
      <c r="J32" s="128"/>
      <c r="K32" s="132">
        <f t="shared" si="11"/>
        <v>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</row>
    <row r="33" spans="1:214" s="80" customFormat="1" ht="15.75" customHeight="1">
      <c r="A33" s="135" t="s">
        <v>278</v>
      </c>
      <c r="B33" s="138">
        <v>24.6</v>
      </c>
      <c r="C33" s="139">
        <v>11.5</v>
      </c>
      <c r="D33" s="140">
        <v>13.5</v>
      </c>
      <c r="E33" s="139">
        <f t="shared" si="7"/>
        <v>11.5</v>
      </c>
      <c r="F33" s="139">
        <f>E33+(E33*0.05)</f>
        <v>12.075</v>
      </c>
      <c r="G33" s="139">
        <f t="shared" si="9"/>
        <v>9.461363636363636</v>
      </c>
      <c r="H33" s="139">
        <f>G33/B33</f>
        <v>0.3846082779009608</v>
      </c>
      <c r="I33" s="195">
        <f>H33/100</f>
        <v>0.003846082779009608</v>
      </c>
      <c r="J33" s="141"/>
      <c r="K33" s="142">
        <f t="shared" si="11"/>
        <v>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</row>
    <row r="34" spans="1:214" s="80" customFormat="1" ht="15.75" customHeight="1">
      <c r="A34" s="32" t="s">
        <v>279</v>
      </c>
      <c r="B34" s="33">
        <v>15</v>
      </c>
      <c r="C34" s="7">
        <v>14</v>
      </c>
      <c r="D34" s="34">
        <v>16.75</v>
      </c>
      <c r="E34" s="7">
        <f t="shared" si="7"/>
        <v>14</v>
      </c>
      <c r="F34" s="7">
        <f t="shared" si="8"/>
        <v>14.7</v>
      </c>
      <c r="G34" s="7">
        <f t="shared" si="9"/>
        <v>11.518181818181818</v>
      </c>
      <c r="H34" s="7">
        <f t="shared" si="10"/>
        <v>0.7678787878787878</v>
      </c>
      <c r="I34" s="196">
        <f>H34/100</f>
        <v>0.007678787878787879</v>
      </c>
      <c r="J34" s="128"/>
      <c r="K34" s="132">
        <f t="shared" si="11"/>
        <v>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</row>
    <row r="35" spans="1:214" s="80" customFormat="1" ht="15.75" customHeight="1">
      <c r="A35" s="135" t="s">
        <v>280</v>
      </c>
      <c r="B35" s="138">
        <v>15</v>
      </c>
      <c r="C35" s="139">
        <v>21</v>
      </c>
      <c r="D35" s="140">
        <v>25.25</v>
      </c>
      <c r="E35" s="139">
        <f t="shared" si="7"/>
        <v>21</v>
      </c>
      <c r="F35" s="139">
        <f t="shared" si="8"/>
        <v>22.05</v>
      </c>
      <c r="G35" s="139">
        <f t="shared" si="9"/>
        <v>17.277272727272727</v>
      </c>
      <c r="H35" s="139">
        <f t="shared" si="10"/>
        <v>1.1518181818181819</v>
      </c>
      <c r="I35" s="195">
        <f>H35/100</f>
        <v>0.011518181818181818</v>
      </c>
      <c r="J35" s="141"/>
      <c r="K35" s="142">
        <f t="shared" si="11"/>
        <v>0</v>
      </c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/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57"/>
      <c r="EF35" s="57"/>
      <c r="EG35" s="57"/>
      <c r="EH35" s="57"/>
      <c r="EI35" s="57"/>
      <c r="EJ35" s="57"/>
      <c r="EK35" s="57"/>
      <c r="EL35" s="57"/>
      <c r="EM35" s="57"/>
      <c r="EN35" s="57"/>
      <c r="EO35" s="57"/>
      <c r="EP35" s="57"/>
      <c r="EQ35" s="57"/>
      <c r="ER35" s="57"/>
      <c r="ES35" s="57"/>
      <c r="ET35" s="57"/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7"/>
      <c r="FK35" s="57"/>
      <c r="FL35" s="57"/>
      <c r="FM35" s="57"/>
      <c r="FN35" s="57"/>
      <c r="FO35" s="57"/>
      <c r="FP35" s="57"/>
      <c r="FQ35" s="57"/>
      <c r="FR35" s="57"/>
      <c r="FS35" s="57"/>
      <c r="FT35" s="57"/>
      <c r="FU35" s="57"/>
      <c r="FV35" s="57"/>
      <c r="FW35" s="57"/>
      <c r="FX35" s="57"/>
      <c r="FY35" s="57"/>
      <c r="FZ35" s="57"/>
      <c r="GA35" s="57"/>
      <c r="GB35" s="57"/>
      <c r="GC35" s="57"/>
      <c r="GD35" s="57"/>
      <c r="GE35" s="57"/>
      <c r="GF35" s="57"/>
      <c r="GG35" s="57"/>
      <c r="GH35" s="57"/>
      <c r="GI35" s="57"/>
      <c r="GJ35" s="57"/>
      <c r="GK35" s="57"/>
      <c r="GL35" s="57"/>
      <c r="GM35" s="57"/>
      <c r="GN35" s="57"/>
      <c r="GO35" s="57"/>
      <c r="GP35" s="57"/>
      <c r="GQ35" s="57"/>
      <c r="GR35" s="57"/>
      <c r="GS35" s="57"/>
      <c r="GT35" s="57"/>
      <c r="GU35" s="57"/>
      <c r="GV35" s="57"/>
      <c r="GW35" s="57"/>
      <c r="GX35" s="57"/>
      <c r="GY35" s="57"/>
      <c r="GZ35" s="57"/>
      <c r="HA35" s="57"/>
      <c r="HB35" s="57"/>
      <c r="HC35" s="57"/>
      <c r="HD35" s="57"/>
      <c r="HE35" s="57"/>
      <c r="HF35" s="57"/>
    </row>
    <row r="36" spans="1:214" s="80" customFormat="1" ht="15.75" customHeight="1">
      <c r="A36" s="32" t="s">
        <v>281</v>
      </c>
      <c r="B36" s="33">
        <v>300</v>
      </c>
      <c r="C36" s="7">
        <v>6</v>
      </c>
      <c r="D36" s="34">
        <v>7.25</v>
      </c>
      <c r="E36" s="7">
        <f t="shared" si="7"/>
        <v>6</v>
      </c>
      <c r="F36" s="7">
        <f t="shared" si="8"/>
        <v>6.3</v>
      </c>
      <c r="G36" s="7">
        <f t="shared" si="9"/>
        <v>4.9363636363636365</v>
      </c>
      <c r="H36" s="7">
        <f t="shared" si="10"/>
        <v>0.016454545454545454</v>
      </c>
      <c r="I36" s="212"/>
      <c r="J36" s="128"/>
      <c r="K36" s="132">
        <f t="shared" si="11"/>
        <v>0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</row>
    <row r="37" spans="1:214" s="80" customFormat="1" ht="15.75" customHeight="1">
      <c r="A37" s="135" t="s">
        <v>282</v>
      </c>
      <c r="B37" s="138">
        <v>680</v>
      </c>
      <c r="C37" s="139">
        <v>10.5</v>
      </c>
      <c r="D37" s="140">
        <v>12.5</v>
      </c>
      <c r="E37" s="139">
        <f t="shared" si="7"/>
        <v>10.5</v>
      </c>
      <c r="F37" s="139">
        <f t="shared" si="8"/>
        <v>11.025</v>
      </c>
      <c r="G37" s="139">
        <f t="shared" si="9"/>
        <v>8.638636363636364</v>
      </c>
      <c r="H37" s="139">
        <f t="shared" si="10"/>
        <v>0.012703877005347594</v>
      </c>
      <c r="I37" s="211"/>
      <c r="J37" s="141"/>
      <c r="K37" s="142">
        <f t="shared" si="11"/>
        <v>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</row>
    <row r="38" spans="1:214" s="80" customFormat="1" ht="15.75" customHeight="1">
      <c r="A38" s="32" t="s">
        <v>283</v>
      </c>
      <c r="B38" s="33">
        <v>720</v>
      </c>
      <c r="C38" s="7">
        <v>6</v>
      </c>
      <c r="D38" s="34">
        <v>7.25</v>
      </c>
      <c r="E38" s="7">
        <f t="shared" si="7"/>
        <v>6</v>
      </c>
      <c r="F38" s="7">
        <f t="shared" si="8"/>
        <v>6.3</v>
      </c>
      <c r="G38" s="7">
        <f t="shared" si="9"/>
        <v>4.9363636363636365</v>
      </c>
      <c r="H38" s="7">
        <f t="shared" si="10"/>
        <v>0.006856060606060606</v>
      </c>
      <c r="I38" s="196"/>
      <c r="J38" s="128"/>
      <c r="K38" s="132">
        <f t="shared" si="11"/>
        <v>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</row>
    <row r="39" spans="1:214" s="80" customFormat="1" ht="15.75" customHeight="1">
      <c r="A39" s="135" t="s">
        <v>284</v>
      </c>
      <c r="B39" s="138">
        <v>8</v>
      </c>
      <c r="C39" s="139">
        <v>8.75</v>
      </c>
      <c r="D39" s="140">
        <v>10.5</v>
      </c>
      <c r="E39" s="139">
        <f t="shared" si="7"/>
        <v>8.75</v>
      </c>
      <c r="F39" s="139">
        <f t="shared" si="8"/>
        <v>9.1875</v>
      </c>
      <c r="G39" s="139">
        <f t="shared" si="9"/>
        <v>7.198863636363637</v>
      </c>
      <c r="H39" s="139">
        <f t="shared" si="10"/>
        <v>0.8998579545454546</v>
      </c>
      <c r="I39" s="195"/>
      <c r="J39" s="141"/>
      <c r="K39" s="142">
        <f t="shared" si="11"/>
        <v>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</row>
    <row r="40" spans="1:214" s="80" customFormat="1" ht="15.75" customHeight="1">
      <c r="A40" s="32" t="s">
        <v>285</v>
      </c>
      <c r="B40" s="33">
        <v>50</v>
      </c>
      <c r="C40" s="7">
        <v>9.5</v>
      </c>
      <c r="D40" s="34">
        <v>11.5</v>
      </c>
      <c r="E40" s="7">
        <f t="shared" si="7"/>
        <v>9.5</v>
      </c>
      <c r="F40" s="7">
        <f t="shared" si="8"/>
        <v>9.975</v>
      </c>
      <c r="G40" s="7">
        <f t="shared" si="9"/>
        <v>7.815909090909091</v>
      </c>
      <c r="H40" s="7">
        <f t="shared" si="10"/>
        <v>0.15631818181818183</v>
      </c>
      <c r="I40" s="196"/>
      <c r="J40" s="128"/>
      <c r="K40" s="132">
        <f t="shared" si="11"/>
        <v>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</row>
    <row r="41" spans="1:214" s="80" customFormat="1" ht="15.75" customHeight="1">
      <c r="A41" s="135" t="s">
        <v>286</v>
      </c>
      <c r="B41" s="138">
        <v>25</v>
      </c>
      <c r="C41" s="139">
        <v>12.25</v>
      </c>
      <c r="D41" s="140">
        <v>14.75</v>
      </c>
      <c r="E41" s="139">
        <f t="shared" si="7"/>
        <v>12.25</v>
      </c>
      <c r="F41" s="139">
        <f t="shared" si="8"/>
        <v>12.8625</v>
      </c>
      <c r="G41" s="139">
        <f t="shared" si="9"/>
        <v>10.078409090909092</v>
      </c>
      <c r="H41" s="139">
        <f t="shared" si="10"/>
        <v>0.4031363636363637</v>
      </c>
      <c r="I41" s="195"/>
      <c r="J41" s="141"/>
      <c r="K41" s="142">
        <f t="shared" si="11"/>
        <v>0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</row>
    <row r="42" spans="1:214" s="80" customFormat="1" ht="15.75" customHeight="1">
      <c r="A42" s="32" t="s">
        <v>314</v>
      </c>
      <c r="B42" s="169">
        <v>50</v>
      </c>
      <c r="C42" s="7">
        <v>10.5</v>
      </c>
      <c r="D42" s="34">
        <v>12.5</v>
      </c>
      <c r="E42" s="7">
        <f t="shared" si="7"/>
        <v>10.5</v>
      </c>
      <c r="F42" s="7">
        <f t="shared" si="8"/>
        <v>11.025</v>
      </c>
      <c r="G42" s="7">
        <f t="shared" si="9"/>
        <v>8.638636363636364</v>
      </c>
      <c r="H42" s="7">
        <f t="shared" si="10"/>
        <v>0.17277272727272727</v>
      </c>
      <c r="I42" s="196"/>
      <c r="J42" s="128"/>
      <c r="K42" s="132">
        <f t="shared" si="11"/>
        <v>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</row>
    <row r="43" spans="1:214" s="80" customFormat="1" ht="15.75" customHeight="1">
      <c r="A43" s="135" t="s">
        <v>313</v>
      </c>
      <c r="B43" s="168">
        <v>40</v>
      </c>
      <c r="C43" s="139">
        <v>13</v>
      </c>
      <c r="D43" s="140">
        <v>15.75</v>
      </c>
      <c r="E43" s="139">
        <f>IF($J$2="AUS",C43,D43)</f>
        <v>13</v>
      </c>
      <c r="F43" s="139">
        <f>E43+(E43*0.05)</f>
        <v>13.65</v>
      </c>
      <c r="G43" s="139">
        <f>IF($I$3="Bronze",IF($J$2="AUS",(E43-((E43/1.1)*0.2))+(E43*0.05),(E43-((E43/1.15)*0.2))+(E43*0.05)),IF($J$2="AUS",(E43-((E43/1.1)*0.25))+(E43*0.05),(E43-((E43/1.15)*0.25))+(E43*0.05)))</f>
        <v>10.695454545454547</v>
      </c>
      <c r="H43" s="139">
        <f>G43/B43</f>
        <v>0.2673863636363637</v>
      </c>
      <c r="I43" s="195"/>
      <c r="J43" s="141"/>
      <c r="K43" s="142">
        <f t="shared" si="11"/>
        <v>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</row>
    <row r="44" spans="1:214" s="80" customFormat="1" ht="15.75" customHeight="1">
      <c r="A44" s="32" t="s">
        <v>287</v>
      </c>
      <c r="B44" s="33">
        <v>8</v>
      </c>
      <c r="C44" s="7">
        <v>10</v>
      </c>
      <c r="D44" s="34">
        <v>12</v>
      </c>
      <c r="E44" s="7">
        <f>IF($J$2="AUS",C44,D44)</f>
        <v>10</v>
      </c>
      <c r="F44" s="7">
        <f>E44+(E44*0.05)</f>
        <v>10.5</v>
      </c>
      <c r="G44" s="7">
        <f>IF($I$3="Bronze",IF($J$2="AUS",(E44-((E44/1.1)*0.2))+(E44*0.05),(E44-((E44/1.15)*0.2))+(E44*0.05)),IF($J$2="AUS",(E44-((E44/1.1)*0.25))+(E44*0.05),(E44-((E44/1.15)*0.25))+(E44*0.05)))</f>
        <v>8.227272727272727</v>
      </c>
      <c r="H44" s="7">
        <f>G44/B44</f>
        <v>1.0284090909090908</v>
      </c>
      <c r="I44" s="196"/>
      <c r="J44" s="128"/>
      <c r="K44" s="132">
        <f t="shared" si="11"/>
        <v>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</row>
    <row r="45" spans="1:214" s="80" customFormat="1" ht="15.75" customHeight="1">
      <c r="A45" s="135" t="s">
        <v>288</v>
      </c>
      <c r="B45" s="138">
        <v>10</v>
      </c>
      <c r="C45" s="139">
        <v>12.25</v>
      </c>
      <c r="D45" s="140">
        <v>14.75</v>
      </c>
      <c r="E45" s="139">
        <f t="shared" si="7"/>
        <v>12.25</v>
      </c>
      <c r="F45" s="139">
        <f t="shared" si="8"/>
        <v>12.8625</v>
      </c>
      <c r="G45" s="139">
        <f t="shared" si="9"/>
        <v>10.078409090909092</v>
      </c>
      <c r="H45" s="139">
        <f t="shared" si="10"/>
        <v>1.0078409090909093</v>
      </c>
      <c r="I45" s="195"/>
      <c r="J45" s="141"/>
      <c r="K45" s="142">
        <f t="shared" si="11"/>
        <v>0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</row>
    <row r="46" spans="1:214" s="80" customFormat="1" ht="15.75" customHeight="1">
      <c r="A46" s="32" t="s">
        <v>289</v>
      </c>
      <c r="B46" s="33">
        <v>8</v>
      </c>
      <c r="C46" s="7">
        <v>12.25</v>
      </c>
      <c r="D46" s="34">
        <v>14.75</v>
      </c>
      <c r="E46" s="7">
        <f t="shared" si="7"/>
        <v>12.25</v>
      </c>
      <c r="F46" s="7">
        <f t="shared" si="8"/>
        <v>12.8625</v>
      </c>
      <c r="G46" s="7">
        <f t="shared" si="9"/>
        <v>10.078409090909092</v>
      </c>
      <c r="H46" s="7">
        <f t="shared" si="10"/>
        <v>1.2598011363636366</v>
      </c>
      <c r="I46" s="196"/>
      <c r="J46" s="128"/>
      <c r="K46" s="132">
        <f t="shared" si="11"/>
        <v>0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</row>
    <row r="47" spans="1:214" s="80" customFormat="1" ht="15.75" customHeight="1">
      <c r="A47" s="135" t="s">
        <v>290</v>
      </c>
      <c r="B47" s="138">
        <v>10</v>
      </c>
      <c r="C47" s="139">
        <v>13</v>
      </c>
      <c r="D47" s="140">
        <v>15.75</v>
      </c>
      <c r="E47" s="139">
        <f t="shared" si="7"/>
        <v>13</v>
      </c>
      <c r="F47" s="139">
        <f t="shared" si="8"/>
        <v>13.65</v>
      </c>
      <c r="G47" s="139">
        <f t="shared" si="9"/>
        <v>10.695454545454547</v>
      </c>
      <c r="H47" s="139">
        <f t="shared" si="10"/>
        <v>1.0695454545454548</v>
      </c>
      <c r="I47" s="195"/>
      <c r="J47" s="141"/>
      <c r="K47" s="142">
        <f t="shared" si="11"/>
        <v>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</row>
    <row r="48" spans="1:214" s="9" customFormat="1" ht="15.75" customHeight="1">
      <c r="A48" s="32" t="s">
        <v>291</v>
      </c>
      <c r="B48" s="33">
        <v>16</v>
      </c>
      <c r="C48" s="7">
        <v>13.5</v>
      </c>
      <c r="D48" s="34">
        <v>16.25</v>
      </c>
      <c r="E48" s="7">
        <f t="shared" si="7"/>
        <v>13.5</v>
      </c>
      <c r="F48" s="7">
        <f t="shared" si="8"/>
        <v>14.175</v>
      </c>
      <c r="G48" s="7">
        <f t="shared" si="9"/>
        <v>11.106818181818182</v>
      </c>
      <c r="H48" s="7">
        <f t="shared" si="10"/>
        <v>0.6941761363636364</v>
      </c>
      <c r="I48" s="196"/>
      <c r="J48" s="128"/>
      <c r="K48" s="132">
        <f t="shared" si="11"/>
        <v>0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</row>
    <row r="49" spans="1:214" s="80" customFormat="1" ht="15.75" customHeight="1">
      <c r="A49" s="135" t="s">
        <v>292</v>
      </c>
      <c r="B49" s="138">
        <v>4</v>
      </c>
      <c r="C49" s="139">
        <v>17.5</v>
      </c>
      <c r="D49" s="140">
        <v>21</v>
      </c>
      <c r="E49" s="139">
        <f t="shared" si="7"/>
        <v>17.5</v>
      </c>
      <c r="F49" s="139">
        <f t="shared" si="8"/>
        <v>18.375</v>
      </c>
      <c r="G49" s="139">
        <f t="shared" si="9"/>
        <v>14.397727272727273</v>
      </c>
      <c r="H49" s="139">
        <f t="shared" si="10"/>
        <v>3.5994318181818183</v>
      </c>
      <c r="I49" s="195"/>
      <c r="J49" s="141"/>
      <c r="K49" s="142">
        <f t="shared" si="11"/>
        <v>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</row>
    <row r="50" spans="1:214" s="80" customFormat="1" ht="15">
      <c r="A50" s="32" t="s">
        <v>293</v>
      </c>
      <c r="B50" s="33">
        <v>4</v>
      </c>
      <c r="C50" s="7">
        <v>14</v>
      </c>
      <c r="D50" s="34">
        <v>16.75</v>
      </c>
      <c r="E50" s="7">
        <f>IF($J$2="AUS",C50,D50)</f>
        <v>14</v>
      </c>
      <c r="F50" s="7">
        <f>E50+(E50*0.05)</f>
        <v>14.7</v>
      </c>
      <c r="G50" s="7">
        <f>IF($I$3="Bronze",IF($J$2="AUS",(E50-((E50/1.1)*0.2))+(E50*0.05),(E50-((E50/1.15)*0.2))+(E50*0.05)),IF($J$2="AUS",(E50-((E50/1.1)*0.25))+(E50*0.05),(E50-((E50/1.15)*0.25))+(E50*0.05)))</f>
        <v>11.518181818181818</v>
      </c>
      <c r="H50" s="7">
        <f>G50/B50</f>
        <v>2.8795454545454544</v>
      </c>
      <c r="I50" s="196"/>
      <c r="J50" s="128"/>
      <c r="K50" s="132">
        <f>IF(I50&gt;0,J50*I50,J50*H50)</f>
        <v>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</row>
    <row r="51" spans="1:214" s="80" customFormat="1" ht="15.75" thickBot="1">
      <c r="A51" s="183" t="s">
        <v>320</v>
      </c>
      <c r="B51" s="216">
        <v>10</v>
      </c>
      <c r="C51" s="185">
        <v>15.75</v>
      </c>
      <c r="D51" s="186">
        <v>19</v>
      </c>
      <c r="E51" s="185">
        <f>IF($J$2="AUS",C51,D51)</f>
        <v>15.75</v>
      </c>
      <c r="F51" s="185">
        <f>E51+(E51*0.05)</f>
        <v>16.5375</v>
      </c>
      <c r="G51" s="185">
        <f>IF($I$3="Bronze",IF($J$2="AUS",(E51-((E51/1.1)*0.2))+(E51*0.05),(E51-((E51/1.15)*0.2))+(E51*0.05)),IF($J$2="AUS",(E51-((E51/1.1)*0.25))+(E51*0.05),(E51-((E51/1.15)*0.25))+(E51*0.05)))</f>
        <v>12.957954545454546</v>
      </c>
      <c r="H51" s="185">
        <f>G51/B51</f>
        <v>1.2957954545454546</v>
      </c>
      <c r="I51" s="217"/>
      <c r="J51" s="213"/>
      <c r="K51" s="189">
        <f>IF(I51&gt;0,J51*I51,J51*H51)</f>
        <v>0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</row>
    <row r="52" spans="1:214" s="101" customFormat="1" ht="52.5" customHeight="1" thickBot="1">
      <c r="A52" s="206" t="s">
        <v>26</v>
      </c>
      <c r="B52" s="207"/>
      <c r="C52" s="207"/>
      <c r="D52" s="207"/>
      <c r="E52" s="207"/>
      <c r="F52" s="207"/>
      <c r="G52" s="207"/>
      <c r="H52" s="207"/>
      <c r="I52" s="208" t="s">
        <v>194</v>
      </c>
      <c r="J52" s="208" t="s">
        <v>195</v>
      </c>
      <c r="K52" s="210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</row>
    <row r="53" spans="1:214" s="80" customFormat="1" ht="15" customHeight="1">
      <c r="A53" s="162" t="s">
        <v>251</v>
      </c>
      <c r="B53" s="218">
        <v>18.4</v>
      </c>
      <c r="C53" s="163">
        <v>8.75</v>
      </c>
      <c r="D53" s="164">
        <v>10.5</v>
      </c>
      <c r="E53" s="163">
        <f>IF($J$2="AUS",C53,D53)</f>
        <v>8.75</v>
      </c>
      <c r="F53" s="163">
        <f>E53+(E53*0.05)</f>
        <v>9.1875</v>
      </c>
      <c r="G53" s="163">
        <f>IF($I$3="Bronze",IF($J$2="AUS",(E53-((E53/1.1)*0.2))+(E53*0.05),(E53-((E53/1.15)*0.2))+(E53*0.05)),IF($J$2="AUS",(E53-((E53/1.1)*0.25))+(E53*0.05),(E53-((E53/1.15)*0.25))+(E53*0.05)))</f>
        <v>7.198863636363637</v>
      </c>
      <c r="H53" s="163">
        <f>G53/B53</f>
        <v>0.3912425889328064</v>
      </c>
      <c r="I53" s="219">
        <f aca="true" t="shared" si="12" ref="I53:I61">H53/100</f>
        <v>0.003912425889328064</v>
      </c>
      <c r="J53" s="165"/>
      <c r="K53" s="166">
        <f>IF(I53&gt;0,J53*I53,J53*H53)</f>
        <v>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</row>
    <row r="54" spans="1:214" s="80" customFormat="1" ht="15.75" customHeight="1">
      <c r="A54" s="135" t="s">
        <v>252</v>
      </c>
      <c r="B54" s="138">
        <v>9.1</v>
      </c>
      <c r="C54" s="139">
        <v>10.5</v>
      </c>
      <c r="D54" s="140">
        <v>12.5</v>
      </c>
      <c r="E54" s="139">
        <f>IF($J$2="AUS",C54,D54)</f>
        <v>10.5</v>
      </c>
      <c r="F54" s="139">
        <f>E54+(E54*0.05)</f>
        <v>11.025</v>
      </c>
      <c r="G54" s="139">
        <f>IF($I$3="Bronze",IF($J$2="AUS",(E54-((E54/1.1)*0.2))+(E54*0.05),(E54-((E54/1.15)*0.2))+(E54*0.05)),IF($J$2="AUS",(E54-((E54/1.1)*0.25))+(E54*0.05),(E54-((E54/1.15)*0.25))+(E54*0.05)))</f>
        <v>8.638636363636364</v>
      </c>
      <c r="H54" s="139">
        <f>G54/B54</f>
        <v>0.9493006993006994</v>
      </c>
      <c r="I54" s="195">
        <f t="shared" si="12"/>
        <v>0.009493006993006994</v>
      </c>
      <c r="J54" s="141"/>
      <c r="K54" s="142">
        <f>IF(I54&gt;0,J54*I54,J54*H54)</f>
        <v>0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</row>
    <row r="55" spans="1:214" s="80" customFormat="1" ht="15.75" customHeight="1">
      <c r="A55" s="32" t="s">
        <v>253</v>
      </c>
      <c r="B55" s="33">
        <v>9.1</v>
      </c>
      <c r="C55" s="7">
        <v>10.5</v>
      </c>
      <c r="D55" s="34">
        <v>12.5</v>
      </c>
      <c r="E55" s="7">
        <f>IF($J$2="AUS",C55,D55)</f>
        <v>10.5</v>
      </c>
      <c r="F55" s="7">
        <f>E55+(E55*0.05)</f>
        <v>11.025</v>
      </c>
      <c r="G55" s="7">
        <f>IF($I$3="Bronze",IF($J$2="AUS",(E55-((E55/1.1)*0.2))+(E55*0.05),(E55-((E55/1.15)*0.2))+(E55*0.05)),IF($J$2="AUS",(E55-((E55/1.1)*0.25))+(E55*0.05),(E55-((E55/1.15)*0.25))+(E55*0.05)))</f>
        <v>8.638636363636364</v>
      </c>
      <c r="H55" s="7">
        <f>G55/B55</f>
        <v>0.9493006993006994</v>
      </c>
      <c r="I55" s="196">
        <f t="shared" si="12"/>
        <v>0.009493006993006994</v>
      </c>
      <c r="J55" s="128"/>
      <c r="K55" s="132">
        <f>IF(I55&gt;0,J55*I55,J55*H55)</f>
        <v>0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</row>
    <row r="56" spans="1:214" s="80" customFormat="1" ht="15.75" customHeight="1">
      <c r="A56" s="135" t="s">
        <v>254</v>
      </c>
      <c r="B56" s="138">
        <v>4.6</v>
      </c>
      <c r="C56" s="139">
        <v>11.25</v>
      </c>
      <c r="D56" s="140">
        <v>13.75</v>
      </c>
      <c r="E56" s="139">
        <f aca="true" t="shared" si="13" ref="E56:E61">IF($J$2="AUS",C56,D56)</f>
        <v>11.25</v>
      </c>
      <c r="F56" s="139">
        <f aca="true" t="shared" si="14" ref="F56:F61">E56+(E56*0.05)</f>
        <v>11.8125</v>
      </c>
      <c r="G56" s="139">
        <f aca="true" t="shared" si="15" ref="G56:G61">IF($I$3="Bronze",IF($J$2="AUS",(E56-((E56/1.1)*0.2))+(E56*0.05),(E56-((E56/1.15)*0.2))+(E56*0.05)),IF($J$2="AUS",(E56-((E56/1.1)*0.25))+(E56*0.05),(E56-((E56/1.15)*0.25))+(E56*0.05)))</f>
        <v>9.255681818181818</v>
      </c>
      <c r="H56" s="139">
        <f aca="true" t="shared" si="16" ref="H56:H61">G56/B56</f>
        <v>2.0121047430830044</v>
      </c>
      <c r="I56" s="195">
        <f t="shared" si="12"/>
        <v>0.020121047430830045</v>
      </c>
      <c r="J56" s="141"/>
      <c r="K56" s="142">
        <f aca="true" t="shared" si="17" ref="K56:K61">IF(I56&gt;0,J56*I56,J56*H56)</f>
        <v>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</row>
    <row r="57" spans="1:214" s="80" customFormat="1" ht="15.75" customHeight="1">
      <c r="A57" s="32" t="s">
        <v>255</v>
      </c>
      <c r="B57" s="33">
        <v>9.1</v>
      </c>
      <c r="C57" s="7">
        <v>12.25</v>
      </c>
      <c r="D57" s="34">
        <v>14.75</v>
      </c>
      <c r="E57" s="7">
        <f t="shared" si="13"/>
        <v>12.25</v>
      </c>
      <c r="F57" s="7">
        <f t="shared" si="14"/>
        <v>12.8625</v>
      </c>
      <c r="G57" s="7">
        <f t="shared" si="15"/>
        <v>10.078409090909092</v>
      </c>
      <c r="H57" s="7">
        <f t="shared" si="16"/>
        <v>1.1075174825174827</v>
      </c>
      <c r="I57" s="196">
        <f t="shared" si="12"/>
        <v>0.011075174825174828</v>
      </c>
      <c r="J57" s="128"/>
      <c r="K57" s="132">
        <f t="shared" si="17"/>
        <v>0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</row>
    <row r="58" spans="1:214" s="80" customFormat="1" ht="15.75" customHeight="1">
      <c r="A58" s="135" t="s">
        <v>256</v>
      </c>
      <c r="B58" s="138">
        <v>9.1</v>
      </c>
      <c r="C58" s="139">
        <v>12.25</v>
      </c>
      <c r="D58" s="140">
        <v>14.75</v>
      </c>
      <c r="E58" s="139">
        <f t="shared" si="13"/>
        <v>12.25</v>
      </c>
      <c r="F58" s="139">
        <f t="shared" si="14"/>
        <v>12.8625</v>
      </c>
      <c r="G58" s="139">
        <f t="shared" si="15"/>
        <v>10.078409090909092</v>
      </c>
      <c r="H58" s="139">
        <f t="shared" si="16"/>
        <v>1.1075174825174827</v>
      </c>
      <c r="I58" s="195">
        <f t="shared" si="12"/>
        <v>0.011075174825174828</v>
      </c>
      <c r="J58" s="141"/>
      <c r="K58" s="142">
        <f t="shared" si="17"/>
        <v>0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</row>
    <row r="59" spans="1:11" s="57" customFormat="1" ht="15">
      <c r="A59" s="32" t="s">
        <v>257</v>
      </c>
      <c r="B59" s="33">
        <v>9.1</v>
      </c>
      <c r="C59" s="7">
        <v>12.25</v>
      </c>
      <c r="D59" s="34">
        <v>14.75</v>
      </c>
      <c r="E59" s="7">
        <f t="shared" si="13"/>
        <v>12.25</v>
      </c>
      <c r="F59" s="7">
        <f t="shared" si="14"/>
        <v>12.8625</v>
      </c>
      <c r="G59" s="7">
        <f t="shared" si="15"/>
        <v>10.078409090909092</v>
      </c>
      <c r="H59" s="7">
        <f t="shared" si="16"/>
        <v>1.1075174825174827</v>
      </c>
      <c r="I59" s="196">
        <f t="shared" si="12"/>
        <v>0.011075174825174828</v>
      </c>
      <c r="J59" s="128"/>
      <c r="K59" s="132">
        <f t="shared" si="17"/>
        <v>0</v>
      </c>
    </row>
    <row r="60" spans="1:214" s="80" customFormat="1" ht="15.75" customHeight="1">
      <c r="A60" s="135" t="s">
        <v>258</v>
      </c>
      <c r="B60" s="138">
        <v>9.1</v>
      </c>
      <c r="C60" s="139">
        <v>12.25</v>
      </c>
      <c r="D60" s="140">
        <v>14.75</v>
      </c>
      <c r="E60" s="139">
        <f t="shared" si="13"/>
        <v>12.25</v>
      </c>
      <c r="F60" s="139">
        <f t="shared" si="14"/>
        <v>12.8625</v>
      </c>
      <c r="G60" s="139">
        <f t="shared" si="15"/>
        <v>10.078409090909092</v>
      </c>
      <c r="H60" s="139">
        <f t="shared" si="16"/>
        <v>1.1075174825174827</v>
      </c>
      <c r="I60" s="195">
        <f t="shared" si="12"/>
        <v>0.011075174825174828</v>
      </c>
      <c r="J60" s="141"/>
      <c r="K60" s="142">
        <f t="shared" si="17"/>
        <v>0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</row>
    <row r="61" spans="1:214" s="80" customFormat="1" ht="15.75" customHeight="1">
      <c r="A61" s="32" t="s">
        <v>259</v>
      </c>
      <c r="B61" s="33">
        <v>9.1</v>
      </c>
      <c r="C61" s="7">
        <v>12.25</v>
      </c>
      <c r="D61" s="34">
        <v>14.75</v>
      </c>
      <c r="E61" s="7">
        <f t="shared" si="13"/>
        <v>12.25</v>
      </c>
      <c r="F61" s="7">
        <f t="shared" si="14"/>
        <v>12.8625</v>
      </c>
      <c r="G61" s="7">
        <f t="shared" si="15"/>
        <v>10.078409090909092</v>
      </c>
      <c r="H61" s="7">
        <f t="shared" si="16"/>
        <v>1.1075174825174827</v>
      </c>
      <c r="I61" s="196">
        <f t="shared" si="12"/>
        <v>0.011075174825174828</v>
      </c>
      <c r="J61" s="128"/>
      <c r="K61" s="132">
        <f t="shared" si="17"/>
        <v>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</row>
    <row r="62" spans="1:214" s="80" customFormat="1" ht="15.75" customHeight="1">
      <c r="A62" s="135" t="s">
        <v>260</v>
      </c>
      <c r="B62" s="138">
        <v>9.1</v>
      </c>
      <c r="C62" s="139">
        <v>12.25</v>
      </c>
      <c r="D62" s="140">
        <v>14.75</v>
      </c>
      <c r="E62" s="139">
        <f aca="true" t="shared" si="18" ref="E62:E73">IF($J$2="AUS",C62,D62)</f>
        <v>12.25</v>
      </c>
      <c r="F62" s="139">
        <f aca="true" t="shared" si="19" ref="F62:F73">E62+(E62*0.05)</f>
        <v>12.8625</v>
      </c>
      <c r="G62" s="139">
        <f aca="true" t="shared" si="20" ref="G62:G73">IF($I$3="Bronze",IF($J$2="AUS",(E62-((E62/1.1)*0.2))+(E62*0.05),(E62-((E62/1.15)*0.2))+(E62*0.05)),IF($J$2="AUS",(E62-((E62/1.1)*0.25))+(E62*0.05),(E62-((E62/1.15)*0.25))+(E62*0.05)))</f>
        <v>10.078409090909092</v>
      </c>
      <c r="H62" s="139">
        <f aca="true" t="shared" si="21" ref="H62:H73">G62/B62</f>
        <v>1.1075174825174827</v>
      </c>
      <c r="I62" s="195">
        <f aca="true" t="shared" si="22" ref="I62:I73">H62/100</f>
        <v>0.011075174825174828</v>
      </c>
      <c r="J62" s="141"/>
      <c r="K62" s="142">
        <f aca="true" t="shared" si="23" ref="K62:K73">IF(I62&gt;0,J62*I62,J62*H62)</f>
        <v>0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</row>
    <row r="63" spans="1:214" s="80" customFormat="1" ht="15.75" customHeight="1">
      <c r="A63" s="32" t="s">
        <v>261</v>
      </c>
      <c r="B63" s="33">
        <v>9.1</v>
      </c>
      <c r="C63" s="7">
        <v>12.25</v>
      </c>
      <c r="D63" s="34">
        <v>14.75</v>
      </c>
      <c r="E63" s="7">
        <f t="shared" si="18"/>
        <v>12.25</v>
      </c>
      <c r="F63" s="7">
        <f t="shared" si="19"/>
        <v>12.8625</v>
      </c>
      <c r="G63" s="7">
        <f t="shared" si="20"/>
        <v>10.078409090909092</v>
      </c>
      <c r="H63" s="7">
        <f t="shared" si="21"/>
        <v>1.1075174825174827</v>
      </c>
      <c r="I63" s="196">
        <f t="shared" si="22"/>
        <v>0.011075174825174828</v>
      </c>
      <c r="J63" s="128"/>
      <c r="K63" s="132">
        <f t="shared" si="23"/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</row>
    <row r="64" spans="1:214" s="80" customFormat="1" ht="15.75" customHeight="1">
      <c r="A64" s="135" t="s">
        <v>262</v>
      </c>
      <c r="B64" s="138">
        <v>9.1</v>
      </c>
      <c r="C64" s="139">
        <v>12.25</v>
      </c>
      <c r="D64" s="140">
        <v>14.75</v>
      </c>
      <c r="E64" s="139">
        <f t="shared" si="18"/>
        <v>12.25</v>
      </c>
      <c r="F64" s="139">
        <f t="shared" si="19"/>
        <v>12.8625</v>
      </c>
      <c r="G64" s="139">
        <f t="shared" si="20"/>
        <v>10.078409090909092</v>
      </c>
      <c r="H64" s="139">
        <f t="shared" si="21"/>
        <v>1.1075174825174827</v>
      </c>
      <c r="I64" s="195">
        <f t="shared" si="22"/>
        <v>0.011075174825174828</v>
      </c>
      <c r="J64" s="141"/>
      <c r="K64" s="142">
        <f t="shared" si="23"/>
        <v>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</row>
    <row r="65" spans="1:214" s="80" customFormat="1" ht="15.75" customHeight="1">
      <c r="A65" s="32" t="s">
        <v>263</v>
      </c>
      <c r="B65" s="33">
        <v>4.6</v>
      </c>
      <c r="C65" s="7">
        <v>12.25</v>
      </c>
      <c r="D65" s="34">
        <v>14.75</v>
      </c>
      <c r="E65" s="7">
        <f t="shared" si="18"/>
        <v>12.25</v>
      </c>
      <c r="F65" s="7">
        <f t="shared" si="19"/>
        <v>12.8625</v>
      </c>
      <c r="G65" s="7">
        <f t="shared" si="20"/>
        <v>10.078409090909092</v>
      </c>
      <c r="H65" s="7">
        <f t="shared" si="21"/>
        <v>2.190958498023716</v>
      </c>
      <c r="I65" s="196">
        <f t="shared" si="22"/>
        <v>0.021909584980237158</v>
      </c>
      <c r="J65" s="128"/>
      <c r="K65" s="132">
        <f t="shared" si="23"/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</row>
    <row r="66" spans="1:214" s="80" customFormat="1" ht="15" customHeight="1">
      <c r="A66" s="135" t="s">
        <v>264</v>
      </c>
      <c r="B66" s="138">
        <v>9.1</v>
      </c>
      <c r="C66" s="139">
        <v>13</v>
      </c>
      <c r="D66" s="140">
        <v>15.75</v>
      </c>
      <c r="E66" s="139">
        <f t="shared" si="18"/>
        <v>13</v>
      </c>
      <c r="F66" s="139">
        <f t="shared" si="19"/>
        <v>13.65</v>
      </c>
      <c r="G66" s="139">
        <f t="shared" si="20"/>
        <v>10.695454545454547</v>
      </c>
      <c r="H66" s="139">
        <f t="shared" si="21"/>
        <v>1.1753246753246755</v>
      </c>
      <c r="I66" s="195">
        <f t="shared" si="22"/>
        <v>0.011753246753246755</v>
      </c>
      <c r="J66" s="141"/>
      <c r="K66" s="142">
        <f t="shared" si="23"/>
        <v>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</row>
    <row r="67" spans="1:214" s="80" customFormat="1" ht="15.75" customHeight="1">
      <c r="A67" s="32" t="s">
        <v>265</v>
      </c>
      <c r="B67" s="33">
        <v>9.1</v>
      </c>
      <c r="C67" s="7">
        <v>13</v>
      </c>
      <c r="D67" s="34">
        <v>15.75</v>
      </c>
      <c r="E67" s="7">
        <f t="shared" si="18"/>
        <v>13</v>
      </c>
      <c r="F67" s="7">
        <f t="shared" si="19"/>
        <v>13.65</v>
      </c>
      <c r="G67" s="7">
        <f t="shared" si="20"/>
        <v>10.695454545454547</v>
      </c>
      <c r="H67" s="7">
        <f t="shared" si="21"/>
        <v>1.1753246753246755</v>
      </c>
      <c r="I67" s="196">
        <f t="shared" si="22"/>
        <v>0.011753246753246755</v>
      </c>
      <c r="J67" s="128"/>
      <c r="K67" s="132">
        <f t="shared" si="23"/>
        <v>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</row>
    <row r="68" spans="1:214" s="80" customFormat="1" ht="15.75" customHeight="1">
      <c r="A68" s="135" t="s">
        <v>266</v>
      </c>
      <c r="B68" s="138">
        <v>9.1</v>
      </c>
      <c r="C68" s="139">
        <v>13</v>
      </c>
      <c r="D68" s="140">
        <v>15.75</v>
      </c>
      <c r="E68" s="139">
        <f t="shared" si="18"/>
        <v>13</v>
      </c>
      <c r="F68" s="139">
        <f t="shared" si="19"/>
        <v>13.65</v>
      </c>
      <c r="G68" s="139">
        <f t="shared" si="20"/>
        <v>10.695454545454547</v>
      </c>
      <c r="H68" s="139">
        <f t="shared" si="21"/>
        <v>1.1753246753246755</v>
      </c>
      <c r="I68" s="195">
        <f t="shared" si="22"/>
        <v>0.011753246753246755</v>
      </c>
      <c r="J68" s="141"/>
      <c r="K68" s="142">
        <f t="shared" si="23"/>
        <v>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</row>
    <row r="69" spans="1:214" s="80" customFormat="1" ht="15.75" customHeight="1">
      <c r="A69" s="32" t="s">
        <v>267</v>
      </c>
      <c r="B69" s="33">
        <v>9.1</v>
      </c>
      <c r="C69" s="7">
        <v>13</v>
      </c>
      <c r="D69" s="34">
        <v>15.75</v>
      </c>
      <c r="E69" s="7">
        <f>IF($J$2="AUS",C69,D69)</f>
        <v>13</v>
      </c>
      <c r="F69" s="7">
        <f t="shared" si="19"/>
        <v>13.65</v>
      </c>
      <c r="G69" s="7">
        <f t="shared" si="20"/>
        <v>10.695454545454547</v>
      </c>
      <c r="H69" s="7">
        <f t="shared" si="21"/>
        <v>1.1753246753246755</v>
      </c>
      <c r="I69" s="196">
        <f t="shared" si="22"/>
        <v>0.011753246753246755</v>
      </c>
      <c r="J69" s="128"/>
      <c r="K69" s="132">
        <f t="shared" si="23"/>
        <v>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</row>
    <row r="70" spans="1:214" s="80" customFormat="1" ht="15.75" customHeight="1">
      <c r="A70" s="135" t="s">
        <v>268</v>
      </c>
      <c r="B70" s="138">
        <v>9.1</v>
      </c>
      <c r="C70" s="139">
        <v>13</v>
      </c>
      <c r="D70" s="140">
        <v>15.75</v>
      </c>
      <c r="E70" s="139">
        <f t="shared" si="18"/>
        <v>13</v>
      </c>
      <c r="F70" s="139">
        <f t="shared" si="19"/>
        <v>13.65</v>
      </c>
      <c r="G70" s="139">
        <f t="shared" si="20"/>
        <v>10.695454545454547</v>
      </c>
      <c r="H70" s="139">
        <f t="shared" si="21"/>
        <v>1.1753246753246755</v>
      </c>
      <c r="I70" s="195">
        <f t="shared" si="22"/>
        <v>0.011753246753246755</v>
      </c>
      <c r="J70" s="141"/>
      <c r="K70" s="142">
        <f t="shared" si="23"/>
        <v>0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</row>
    <row r="71" spans="1:11" s="57" customFormat="1" ht="15">
      <c r="A71" s="32" t="s">
        <v>269</v>
      </c>
      <c r="B71" s="33">
        <v>18.4</v>
      </c>
      <c r="C71" s="7">
        <v>13</v>
      </c>
      <c r="D71" s="34">
        <v>15.75</v>
      </c>
      <c r="E71" s="7">
        <f t="shared" si="18"/>
        <v>13</v>
      </c>
      <c r="F71" s="7">
        <f t="shared" si="19"/>
        <v>13.65</v>
      </c>
      <c r="G71" s="7">
        <f t="shared" si="20"/>
        <v>10.695454545454547</v>
      </c>
      <c r="H71" s="7">
        <f t="shared" si="21"/>
        <v>0.5812747035573124</v>
      </c>
      <c r="I71" s="196">
        <f t="shared" si="22"/>
        <v>0.0058127470355731235</v>
      </c>
      <c r="J71" s="128"/>
      <c r="K71" s="132">
        <f t="shared" si="23"/>
        <v>0</v>
      </c>
    </row>
    <row r="72" spans="1:214" s="80" customFormat="1" ht="15.75" customHeight="1">
      <c r="A72" s="135" t="s">
        <v>270</v>
      </c>
      <c r="B72" s="138">
        <v>9.1</v>
      </c>
      <c r="C72" s="139">
        <v>14</v>
      </c>
      <c r="D72" s="140">
        <v>16.75</v>
      </c>
      <c r="E72" s="139">
        <f t="shared" si="18"/>
        <v>14</v>
      </c>
      <c r="F72" s="139">
        <f t="shared" si="19"/>
        <v>14.7</v>
      </c>
      <c r="G72" s="139">
        <f t="shared" si="20"/>
        <v>11.518181818181818</v>
      </c>
      <c r="H72" s="139">
        <f t="shared" si="21"/>
        <v>1.2657342657342656</v>
      </c>
      <c r="I72" s="195">
        <f t="shared" si="22"/>
        <v>0.012657342657342656</v>
      </c>
      <c r="J72" s="141"/>
      <c r="K72" s="142">
        <f t="shared" si="23"/>
        <v>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</row>
    <row r="73" spans="1:214" s="80" customFormat="1" ht="15.75" customHeight="1">
      <c r="A73" s="32" t="s">
        <v>271</v>
      </c>
      <c r="B73" s="33">
        <v>9.1</v>
      </c>
      <c r="C73" s="7">
        <v>12.25</v>
      </c>
      <c r="D73" s="34">
        <v>14.75</v>
      </c>
      <c r="E73" s="7">
        <f t="shared" si="18"/>
        <v>12.25</v>
      </c>
      <c r="F73" s="7">
        <f t="shared" si="19"/>
        <v>12.8625</v>
      </c>
      <c r="G73" s="7">
        <f t="shared" si="20"/>
        <v>10.078409090909092</v>
      </c>
      <c r="H73" s="7">
        <f t="shared" si="21"/>
        <v>1.1075174825174827</v>
      </c>
      <c r="I73" s="196">
        <f t="shared" si="22"/>
        <v>0.011075174825174828</v>
      </c>
      <c r="J73" s="128"/>
      <c r="K73" s="132">
        <f t="shared" si="23"/>
        <v>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</row>
    <row r="74" spans="1:214" s="80" customFormat="1" ht="15.75" customHeight="1">
      <c r="A74" s="135" t="s">
        <v>272</v>
      </c>
      <c r="B74" s="138">
        <v>9.1</v>
      </c>
      <c r="C74" s="139">
        <v>14.75</v>
      </c>
      <c r="D74" s="140">
        <v>17.75</v>
      </c>
      <c r="E74" s="139">
        <f>IF($J$2="AUS",C74,D74)</f>
        <v>14.75</v>
      </c>
      <c r="F74" s="139">
        <f>E74+(E74*0.05)</f>
        <v>15.4875</v>
      </c>
      <c r="G74" s="139">
        <f>IF($I$3="Bronze",IF($J$2="AUS",(E74-((E74/1.1)*0.2))+(E74*0.05),(E74-((E74/1.15)*0.2))+(E74*0.05)),IF($J$2="AUS",(E74-((E74/1.1)*0.25))+(E74*0.05),(E74-((E74/1.15)*0.25))+(E74*0.05)))</f>
        <v>12.135227272727274</v>
      </c>
      <c r="H74" s="139">
        <f>G74/B74</f>
        <v>1.3335414585414587</v>
      </c>
      <c r="I74" s="195">
        <f>H74/100</f>
        <v>0.013335414585414587</v>
      </c>
      <c r="J74" s="141"/>
      <c r="K74" s="142">
        <f>IF(I74&gt;0,J74*I74,J74*H74)</f>
        <v>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</row>
    <row r="75" spans="1:214" s="80" customFormat="1" ht="15.75" customHeight="1">
      <c r="A75" s="32" t="s">
        <v>273</v>
      </c>
      <c r="B75" s="33">
        <v>9.1</v>
      </c>
      <c r="C75" s="7">
        <v>14.75</v>
      </c>
      <c r="D75" s="34">
        <v>17.75</v>
      </c>
      <c r="E75" s="7">
        <f>IF($J$2="AUS",C75,D75)</f>
        <v>14.75</v>
      </c>
      <c r="F75" s="7">
        <f>E75+(E75*0.05)</f>
        <v>15.4875</v>
      </c>
      <c r="G75" s="7">
        <f>IF($I$3="Bronze",IF($J$2="AUS",(E75-((E75/1.1)*0.2))+(E75*0.05),(E75-((E75/1.15)*0.2))+(E75*0.05)),IF($J$2="AUS",(E75-((E75/1.1)*0.25))+(E75*0.05),(E75-((E75/1.15)*0.25))+(E75*0.05)))</f>
        <v>12.135227272727274</v>
      </c>
      <c r="H75" s="7">
        <f>G75/B75</f>
        <v>1.3335414585414587</v>
      </c>
      <c r="I75" s="196">
        <f>H75/100</f>
        <v>0.013335414585414587</v>
      </c>
      <c r="J75" s="128"/>
      <c r="K75" s="132">
        <f>IF(I75&gt;0,J75*I75,J75*H75)</f>
        <v>0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</row>
    <row r="76" spans="1:214" s="80" customFormat="1" ht="15.75" customHeight="1">
      <c r="A76" s="135" t="s">
        <v>274</v>
      </c>
      <c r="B76" s="138">
        <v>9.1</v>
      </c>
      <c r="C76" s="139">
        <v>15.75</v>
      </c>
      <c r="D76" s="140">
        <v>19</v>
      </c>
      <c r="E76" s="139">
        <f>IF($J$2="AUS",C76,D76)</f>
        <v>15.75</v>
      </c>
      <c r="F76" s="139">
        <f>E76+(E76*0.05)</f>
        <v>16.5375</v>
      </c>
      <c r="G76" s="139">
        <f>IF($I$3="Bronze",IF($J$2="AUS",(E76-((E76/1.1)*0.2))+(E76*0.05),(E76-((E76/1.15)*0.2))+(E76*0.05)),IF($J$2="AUS",(E76-((E76/1.1)*0.25))+(E76*0.05),(E76-((E76/1.15)*0.25))+(E76*0.05)))</f>
        <v>12.957954545454546</v>
      </c>
      <c r="H76" s="139">
        <f>G76/B76</f>
        <v>1.4239510489510492</v>
      </c>
      <c r="I76" s="195">
        <f>H76/100</f>
        <v>0.014239510489510492</v>
      </c>
      <c r="J76" s="141"/>
      <c r="K76" s="142">
        <f>IF(I76&gt;0,J76*I76,J76*H76)</f>
        <v>0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</row>
    <row r="77" spans="1:214" s="9" customFormat="1" ht="15.75" customHeight="1">
      <c r="A77" s="32" t="s">
        <v>275</v>
      </c>
      <c r="B77" s="33">
        <v>9.1</v>
      </c>
      <c r="C77" s="7">
        <v>17.5</v>
      </c>
      <c r="D77" s="34">
        <v>21</v>
      </c>
      <c r="E77" s="7">
        <f>IF($J$2="AUS",C77,D77)</f>
        <v>17.5</v>
      </c>
      <c r="F77" s="7">
        <f>E77+(E77*0.05)</f>
        <v>18.375</v>
      </c>
      <c r="G77" s="7">
        <f>IF($I$3="Bronze",IF($J$2="AUS",(E77-((E77/1.1)*0.2))+(E77*0.05),(E77-((E77/1.15)*0.2))+(E77*0.05)),IF($J$2="AUS",(E77-((E77/1.1)*0.25))+(E77*0.05),(E77-((E77/1.15)*0.25))+(E77*0.05)))</f>
        <v>14.397727272727273</v>
      </c>
      <c r="H77" s="7">
        <f>G77/B77</f>
        <v>1.5821678321678323</v>
      </c>
      <c r="I77" s="196">
        <f>H77/100</f>
        <v>0.01582167832167832</v>
      </c>
      <c r="J77" s="128"/>
      <c r="K77" s="132">
        <f>IF(I77&gt;0,J77*I77,J77*H77)</f>
        <v>0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</row>
    <row r="78" spans="1:214" s="9" customFormat="1" ht="15.75" customHeight="1">
      <c r="A78" s="135" t="s">
        <v>276</v>
      </c>
      <c r="B78" s="138">
        <v>9.1</v>
      </c>
      <c r="C78" s="139">
        <v>18.25</v>
      </c>
      <c r="D78" s="140">
        <v>22</v>
      </c>
      <c r="E78" s="139">
        <f>IF($J$2="AUS",C78,D78)</f>
        <v>18.25</v>
      </c>
      <c r="F78" s="139">
        <f>E78+(E78*0.05)</f>
        <v>19.1625</v>
      </c>
      <c r="G78" s="139">
        <f>IF($I$3="Bronze",IF($J$2="AUS",(E78-((E78/1.1)*0.2))+(E78*0.05),(E78-((E78/1.15)*0.2))+(E78*0.05)),IF($J$2="AUS",(E78-((E78/1.1)*0.25))+(E78*0.05),(E78-((E78/1.15)*0.25))+(E78*0.05)))</f>
        <v>15.014772727272726</v>
      </c>
      <c r="H78" s="139">
        <f>G78/B78</f>
        <v>1.649975024975025</v>
      </c>
      <c r="I78" s="195">
        <f>H78/100</f>
        <v>0.01649975024975025</v>
      </c>
      <c r="J78" s="141"/>
      <c r="K78" s="142">
        <f>IF(I78&gt;0,J78*I78,J78*H78)</f>
        <v>0</v>
      </c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</row>
    <row r="79" spans="1:214" s="9" customFormat="1" ht="15.75" customHeight="1">
      <c r="A79" s="32" t="s">
        <v>321</v>
      </c>
      <c r="B79" s="169">
        <v>9.1</v>
      </c>
      <c r="C79" s="7">
        <v>10.5</v>
      </c>
      <c r="D79" s="34">
        <v>12.5</v>
      </c>
      <c r="E79" s="7">
        <f aca="true" t="shared" si="24" ref="E79:E85">IF($J$2="AUS",C79,D79)</f>
        <v>10.5</v>
      </c>
      <c r="F79" s="7">
        <f aca="true" t="shared" si="25" ref="F79:F85">E79+(E79*0.05)</f>
        <v>11.025</v>
      </c>
      <c r="G79" s="7">
        <f aca="true" t="shared" si="26" ref="G79:G85">IF($I$3="Bronze",IF($J$2="AUS",(E79-((E79/1.1)*0.2))+(E79*0.05),(E79-((E79/1.15)*0.2))+(E79*0.05)),IF($J$2="AUS",(E79-((E79/1.1)*0.25))+(E79*0.05),(E79-((E79/1.15)*0.25))+(E79*0.05)))</f>
        <v>8.638636363636364</v>
      </c>
      <c r="H79" s="7">
        <f aca="true" t="shared" si="27" ref="H79:H85">G79/B79</f>
        <v>0.9493006993006994</v>
      </c>
      <c r="I79" s="196">
        <f aca="true" t="shared" si="28" ref="I79:I85">H79/100</f>
        <v>0.009493006993006994</v>
      </c>
      <c r="J79" s="128"/>
      <c r="K79" s="132">
        <f aca="true" t="shared" si="29" ref="K79:K85">IF(I79&gt;0,J79*I79,J79*H79)</f>
        <v>0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</row>
    <row r="80" spans="1:214" s="9" customFormat="1" ht="15.75" customHeight="1">
      <c r="A80" s="173" t="s">
        <v>322</v>
      </c>
      <c r="B80" s="174">
        <v>9.1</v>
      </c>
      <c r="C80" s="175">
        <v>12.25</v>
      </c>
      <c r="D80" s="176">
        <v>14.75</v>
      </c>
      <c r="E80" s="175">
        <f t="shared" si="24"/>
        <v>12.25</v>
      </c>
      <c r="F80" s="175">
        <f t="shared" si="25"/>
        <v>12.8625</v>
      </c>
      <c r="G80" s="175">
        <f t="shared" si="26"/>
        <v>10.078409090909092</v>
      </c>
      <c r="H80" s="175">
        <f t="shared" si="27"/>
        <v>1.1075174825174827</v>
      </c>
      <c r="I80" s="199">
        <f t="shared" si="28"/>
        <v>0.011075174825174828</v>
      </c>
      <c r="J80" s="177"/>
      <c r="K80" s="178">
        <f t="shared" si="29"/>
        <v>0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</row>
    <row r="81" spans="1:214" s="9" customFormat="1" ht="15.75" customHeight="1">
      <c r="A81" s="32" t="s">
        <v>323</v>
      </c>
      <c r="B81" s="33">
        <v>9.1</v>
      </c>
      <c r="C81" s="7">
        <v>13</v>
      </c>
      <c r="D81" s="34">
        <v>15.75</v>
      </c>
      <c r="E81" s="7">
        <f t="shared" si="24"/>
        <v>13</v>
      </c>
      <c r="F81" s="7">
        <f t="shared" si="25"/>
        <v>13.65</v>
      </c>
      <c r="G81" s="7">
        <f t="shared" si="26"/>
        <v>10.695454545454547</v>
      </c>
      <c r="H81" s="7">
        <f t="shared" si="27"/>
        <v>1.1753246753246755</v>
      </c>
      <c r="I81" s="196">
        <f t="shared" si="28"/>
        <v>0.011753246753246755</v>
      </c>
      <c r="J81" s="128"/>
      <c r="K81" s="132">
        <f t="shared" si="29"/>
        <v>0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</row>
    <row r="82" spans="1:214" s="9" customFormat="1" ht="15.75" customHeight="1">
      <c r="A82" s="173" t="s">
        <v>324</v>
      </c>
      <c r="B82" s="179">
        <v>13.7</v>
      </c>
      <c r="C82" s="175">
        <v>12.25</v>
      </c>
      <c r="D82" s="176">
        <v>14.75</v>
      </c>
      <c r="E82" s="175">
        <f t="shared" si="24"/>
        <v>12.25</v>
      </c>
      <c r="F82" s="175">
        <f t="shared" si="25"/>
        <v>12.8625</v>
      </c>
      <c r="G82" s="175">
        <f t="shared" si="26"/>
        <v>10.078409090909092</v>
      </c>
      <c r="H82" s="175">
        <f t="shared" si="27"/>
        <v>0.7356502986065031</v>
      </c>
      <c r="I82" s="199">
        <f t="shared" si="28"/>
        <v>0.007356502986065031</v>
      </c>
      <c r="J82" s="177"/>
      <c r="K82" s="178">
        <f t="shared" si="29"/>
        <v>0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</row>
    <row r="83" spans="1:214" s="9" customFormat="1" ht="15.75" customHeight="1">
      <c r="A83" s="32" t="s">
        <v>325</v>
      </c>
      <c r="B83" s="33">
        <v>9.1</v>
      </c>
      <c r="C83" s="7">
        <v>12.25</v>
      </c>
      <c r="D83" s="34">
        <v>14.75</v>
      </c>
      <c r="E83" s="7">
        <f t="shared" si="24"/>
        <v>12.25</v>
      </c>
      <c r="F83" s="7">
        <f t="shared" si="25"/>
        <v>12.8625</v>
      </c>
      <c r="G83" s="7">
        <f t="shared" si="26"/>
        <v>10.078409090909092</v>
      </c>
      <c r="H83" s="7">
        <f t="shared" si="27"/>
        <v>1.1075174825174827</v>
      </c>
      <c r="I83" s="196">
        <f t="shared" si="28"/>
        <v>0.011075174825174828</v>
      </c>
      <c r="J83" s="128"/>
      <c r="K83" s="132">
        <f t="shared" si="29"/>
        <v>0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</row>
    <row r="84" spans="1:214" s="9" customFormat="1" ht="15.75" customHeight="1">
      <c r="A84" s="173" t="s">
        <v>326</v>
      </c>
      <c r="B84" s="179">
        <v>9.1</v>
      </c>
      <c r="C84" s="175">
        <v>12.25</v>
      </c>
      <c r="D84" s="176">
        <v>14.75</v>
      </c>
      <c r="E84" s="175">
        <f t="shared" si="24"/>
        <v>12.25</v>
      </c>
      <c r="F84" s="175">
        <f t="shared" si="25"/>
        <v>12.8625</v>
      </c>
      <c r="G84" s="175">
        <f t="shared" si="26"/>
        <v>10.078409090909092</v>
      </c>
      <c r="H84" s="175">
        <f t="shared" si="27"/>
        <v>1.1075174825174827</v>
      </c>
      <c r="I84" s="199">
        <f t="shared" si="28"/>
        <v>0.011075174825174828</v>
      </c>
      <c r="J84" s="177"/>
      <c r="K84" s="178">
        <f t="shared" si="29"/>
        <v>0</v>
      </c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/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/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/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/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/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7"/>
      <c r="FK84" s="57"/>
      <c r="FL84" s="57"/>
      <c r="FM84" s="57"/>
      <c r="FN84" s="57"/>
      <c r="FO84" s="57"/>
      <c r="FP84" s="57"/>
      <c r="FQ84" s="57"/>
      <c r="FR84" s="57"/>
      <c r="FS84" s="57"/>
      <c r="FT84" s="57"/>
      <c r="FU84" s="57"/>
      <c r="FV84" s="57"/>
      <c r="FW84" s="57"/>
      <c r="FX84" s="57"/>
      <c r="FY84" s="57"/>
      <c r="FZ84" s="57"/>
      <c r="GA84" s="57"/>
      <c r="GB84" s="57"/>
      <c r="GC84" s="57"/>
      <c r="GD84" s="57"/>
      <c r="GE84" s="57"/>
      <c r="GF84" s="57"/>
      <c r="GG84" s="57"/>
      <c r="GH84" s="57"/>
      <c r="GI84" s="57"/>
      <c r="GJ84" s="57"/>
      <c r="GK84" s="57"/>
      <c r="GL84" s="57"/>
      <c r="GM84" s="57"/>
      <c r="GN84" s="57"/>
      <c r="GO84" s="57"/>
      <c r="GP84" s="57"/>
      <c r="GQ84" s="57"/>
      <c r="GR84" s="57"/>
      <c r="GS84" s="57"/>
      <c r="GT84" s="57"/>
      <c r="GU84" s="57"/>
      <c r="GV84" s="57"/>
      <c r="GW84" s="57"/>
      <c r="GX84" s="57"/>
      <c r="GY84" s="57"/>
      <c r="GZ84" s="57"/>
      <c r="HA84" s="57"/>
      <c r="HB84" s="57"/>
      <c r="HC84" s="57"/>
      <c r="HD84" s="57"/>
      <c r="HE84" s="57"/>
      <c r="HF84" s="57"/>
    </row>
    <row r="85" spans="1:214" s="9" customFormat="1" ht="15.75" customHeight="1" thickBot="1">
      <c r="A85" s="70" t="s">
        <v>327</v>
      </c>
      <c r="B85" s="71">
        <v>13.7</v>
      </c>
      <c r="C85" s="72">
        <v>12.25</v>
      </c>
      <c r="D85" s="73">
        <v>14.75</v>
      </c>
      <c r="E85" s="72">
        <f t="shared" si="24"/>
        <v>12.25</v>
      </c>
      <c r="F85" s="72">
        <f t="shared" si="25"/>
        <v>12.8625</v>
      </c>
      <c r="G85" s="72">
        <f t="shared" si="26"/>
        <v>10.078409090909092</v>
      </c>
      <c r="H85" s="72">
        <f t="shared" si="27"/>
        <v>0.7356502986065031</v>
      </c>
      <c r="I85" s="203">
        <f t="shared" si="28"/>
        <v>0.007356502986065031</v>
      </c>
      <c r="J85" s="205"/>
      <c r="K85" s="204">
        <f t="shared" si="29"/>
        <v>0</v>
      </c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  <c r="AA85" s="57"/>
      <c r="AB85" s="57"/>
      <c r="AC85" s="57"/>
      <c r="AD85" s="57"/>
      <c r="AE85" s="57"/>
      <c r="AF85" s="57"/>
      <c r="AG85" s="57"/>
      <c r="AH85" s="57"/>
      <c r="AI85" s="57"/>
      <c r="AJ85" s="57"/>
      <c r="AK85" s="57"/>
      <c r="AL85" s="57"/>
      <c r="AM85" s="57"/>
      <c r="AN85" s="57"/>
      <c r="AO85" s="57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7"/>
      <c r="BG85" s="57"/>
      <c r="BH85" s="57"/>
      <c r="BI85" s="57"/>
      <c r="BJ85" s="57"/>
      <c r="BK85" s="57"/>
      <c r="BL85" s="57"/>
      <c r="BM85" s="57"/>
      <c r="BN85" s="57"/>
      <c r="BO85" s="57"/>
      <c r="BP85" s="57"/>
      <c r="BQ85" s="57"/>
      <c r="BR85" s="57"/>
      <c r="BS85" s="57"/>
      <c r="BT85" s="57"/>
      <c r="BU85" s="57"/>
      <c r="BV85" s="57"/>
      <c r="BW85" s="57"/>
      <c r="BX85" s="57"/>
      <c r="BY85" s="57"/>
      <c r="BZ85" s="57"/>
      <c r="CA85" s="57"/>
      <c r="CB85" s="57"/>
      <c r="CC85" s="57"/>
      <c r="CD85" s="57"/>
      <c r="CE85" s="57"/>
      <c r="CF85" s="57"/>
      <c r="CG85" s="57"/>
      <c r="CH85" s="57"/>
      <c r="CI85" s="57"/>
      <c r="CJ85" s="57"/>
      <c r="CK85" s="57"/>
      <c r="CL85" s="57"/>
      <c r="CM85" s="57"/>
      <c r="CN85" s="57"/>
      <c r="CO85" s="57"/>
      <c r="CP85" s="57"/>
      <c r="CQ85" s="57"/>
      <c r="CR85" s="57"/>
      <c r="CS85" s="57"/>
      <c r="CT85" s="57"/>
      <c r="CU85" s="57"/>
      <c r="CV85" s="57"/>
      <c r="CW85" s="57"/>
      <c r="CX85" s="57"/>
      <c r="CY85" s="57"/>
      <c r="CZ85" s="57"/>
      <c r="DA85" s="57"/>
      <c r="DB85" s="57"/>
      <c r="DC85" s="57"/>
      <c r="DD85" s="57"/>
      <c r="DE85" s="57"/>
      <c r="DF85" s="57"/>
      <c r="DG85" s="57"/>
      <c r="DH85" s="57"/>
      <c r="DI85" s="57"/>
      <c r="DJ85" s="57"/>
      <c r="DK85" s="57"/>
      <c r="DL85" s="57"/>
      <c r="DM85" s="57"/>
      <c r="DN85" s="57"/>
      <c r="DO85" s="57"/>
      <c r="DP85" s="57"/>
      <c r="DQ85" s="57"/>
      <c r="DR85" s="57"/>
      <c r="DS85" s="57"/>
      <c r="DT85" s="57"/>
      <c r="DU85" s="57"/>
      <c r="DV85" s="57"/>
      <c r="DW85" s="57"/>
      <c r="DX85" s="57"/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57"/>
      <c r="EL85" s="57"/>
      <c r="EM85" s="57"/>
      <c r="EN85" s="57"/>
      <c r="EO85" s="57"/>
      <c r="EP85" s="57"/>
      <c r="EQ85" s="57"/>
      <c r="ER85" s="57"/>
      <c r="ES85" s="57"/>
      <c r="ET85" s="57"/>
      <c r="EU85" s="57"/>
      <c r="EV85" s="57"/>
      <c r="EW85" s="57"/>
      <c r="EX85" s="57"/>
      <c r="EY85" s="57"/>
      <c r="EZ85" s="57"/>
      <c r="FA85" s="57"/>
      <c r="FB85" s="57"/>
      <c r="FC85" s="57"/>
      <c r="FD85" s="57"/>
      <c r="FE85" s="57"/>
      <c r="FF85" s="57"/>
      <c r="FG85" s="57"/>
      <c r="FH85" s="57"/>
      <c r="FI85" s="57"/>
      <c r="FJ85" s="57"/>
      <c r="FK85" s="57"/>
      <c r="FL85" s="57"/>
      <c r="FM85" s="57"/>
      <c r="FN85" s="57"/>
      <c r="FO85" s="57"/>
      <c r="FP85" s="57"/>
      <c r="FQ85" s="57"/>
      <c r="FR85" s="57"/>
      <c r="FS85" s="57"/>
      <c r="FT85" s="57"/>
      <c r="FU85" s="57"/>
      <c r="FV85" s="57"/>
      <c r="FW85" s="57"/>
      <c r="FX85" s="57"/>
      <c r="FY85" s="57"/>
      <c r="FZ85" s="57"/>
      <c r="GA85" s="57"/>
      <c r="GB85" s="57"/>
      <c r="GC85" s="57"/>
      <c r="GD85" s="57"/>
      <c r="GE85" s="57"/>
      <c r="GF85" s="57"/>
      <c r="GG85" s="57"/>
      <c r="GH85" s="57"/>
      <c r="GI85" s="57"/>
      <c r="GJ85" s="57"/>
      <c r="GK85" s="57"/>
      <c r="GL85" s="57"/>
      <c r="GM85" s="57"/>
      <c r="GN85" s="57"/>
      <c r="GO85" s="57"/>
      <c r="GP85" s="57"/>
      <c r="GQ85" s="57"/>
      <c r="GR85" s="57"/>
      <c r="GS85" s="57"/>
      <c r="GT85" s="57"/>
      <c r="GU85" s="57"/>
      <c r="GV85" s="57"/>
      <c r="GW85" s="57"/>
      <c r="GX85" s="57"/>
      <c r="GY85" s="57"/>
      <c r="GZ85" s="57"/>
      <c r="HA85" s="57"/>
      <c r="HB85" s="57"/>
      <c r="HC85" s="57"/>
      <c r="HD85" s="57"/>
      <c r="HE85" s="57"/>
      <c r="HF85" s="57"/>
    </row>
    <row r="86" spans="1:214" s="101" customFormat="1" ht="35.25" customHeight="1" thickBot="1">
      <c r="A86" s="206" t="s">
        <v>30</v>
      </c>
      <c r="B86" s="207"/>
      <c r="C86" s="207"/>
      <c r="D86" s="207"/>
      <c r="E86" s="207"/>
      <c r="F86" s="207"/>
      <c r="G86" s="207"/>
      <c r="H86" s="207"/>
      <c r="I86" s="220"/>
      <c r="J86" s="209"/>
      <c r="K86" s="210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</row>
    <row r="87" spans="1:214" s="9" customFormat="1" ht="15.75" customHeight="1">
      <c r="A87" s="162" t="s">
        <v>199</v>
      </c>
      <c r="B87" s="221" t="s">
        <v>200</v>
      </c>
      <c r="C87" s="163">
        <v>8.75</v>
      </c>
      <c r="D87" s="164">
        <v>10.5</v>
      </c>
      <c r="E87" s="163">
        <f>IF($J$2="AUS",C87,D87)</f>
        <v>8.75</v>
      </c>
      <c r="F87" s="163">
        <f>E87+(E87*0.05)</f>
        <v>9.1875</v>
      </c>
      <c r="G87" s="163">
        <f>IF($I$3="Bronze",IF($J$2="AUS",(E87-((E87/1.1)*0.2))+(E87*0.05),(E87-((E87/1.15)*0.2))+(E87*0.05)),IF($J$2="AUS",(E87-((E87/1.1)*0.25))+(E87*0.05),(E87-((E87/1.15)*0.25))+(E87*0.05)))</f>
        <v>7.198863636363637</v>
      </c>
      <c r="H87" s="163">
        <f>G87/B87</f>
        <v>0.05142045454545455</v>
      </c>
      <c r="I87" s="219"/>
      <c r="J87" s="165"/>
      <c r="K87" s="166">
        <f>IF(I87&gt;0,J87*I87,J87*H87)</f>
        <v>0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</row>
    <row r="88" spans="1:214" s="9" customFormat="1" ht="15.75" customHeight="1">
      <c r="A88" s="135" t="s">
        <v>201</v>
      </c>
      <c r="B88" s="136" t="s">
        <v>202</v>
      </c>
      <c r="C88" s="139">
        <v>8.75</v>
      </c>
      <c r="D88" s="140">
        <v>10.5</v>
      </c>
      <c r="E88" s="139">
        <f aca="true" t="shared" si="30" ref="E88:E94">IF($J$2="AUS",C88,D88)</f>
        <v>8.75</v>
      </c>
      <c r="F88" s="139">
        <f aca="true" t="shared" si="31" ref="F88:F94">E88+(E88*0.05)</f>
        <v>9.1875</v>
      </c>
      <c r="G88" s="139">
        <f aca="true" t="shared" si="32" ref="G88:G94">IF($I$3="Bronze",IF($J$2="AUS",(E88-((E88/1.1)*0.2))+(E88*0.05),(E88-((E88/1.15)*0.2))+(E88*0.05)),IF($J$2="AUS",(E88-((E88/1.1)*0.25))+(E88*0.05),(E88-((E88/1.15)*0.25))+(E88*0.05)))</f>
        <v>7.198863636363637</v>
      </c>
      <c r="H88" s="139">
        <f aca="true" t="shared" si="33" ref="H88:H94">G88/B88</f>
        <v>0.05142045454545455</v>
      </c>
      <c r="I88" s="195"/>
      <c r="J88" s="141"/>
      <c r="K88" s="142">
        <f aca="true" t="shared" si="34" ref="K88:K94">IF(I88&gt;0,J88*I88,J88*H88)</f>
        <v>0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</row>
    <row r="89" spans="1:214" s="9" customFormat="1" ht="15.75" customHeight="1">
      <c r="A89" s="32" t="s">
        <v>203</v>
      </c>
      <c r="B89" s="137" t="s">
        <v>204</v>
      </c>
      <c r="C89" s="7">
        <v>8.75</v>
      </c>
      <c r="D89" s="34">
        <v>10.5</v>
      </c>
      <c r="E89" s="7">
        <f>IF($J$2="AUS",C89,D89)</f>
        <v>8.75</v>
      </c>
      <c r="F89" s="7">
        <f>E89+(E89*0.05)</f>
        <v>9.1875</v>
      </c>
      <c r="G89" s="7">
        <f>IF($I$3="Bronze",IF($J$2="AUS",(E89-((E89/1.1)*0.2))+(E89*0.05),(E89-((E89/1.15)*0.2))+(E89*0.05)),IF($J$2="AUS",(E89-((E89/1.1)*0.25))+(E89*0.05),(E89-((E89/1.15)*0.25))+(E89*0.05)))</f>
        <v>7.198863636363637</v>
      </c>
      <c r="H89" s="7">
        <f>G89/B89</f>
        <v>0.00959848484848485</v>
      </c>
      <c r="I89" s="196"/>
      <c r="J89" s="128"/>
      <c r="K89" s="132">
        <f>IF(I89&gt;0,J89*I89,J89*H89)</f>
        <v>0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</row>
    <row r="90" spans="1:214" s="80" customFormat="1" ht="15.75" customHeight="1">
      <c r="A90" s="135" t="s">
        <v>205</v>
      </c>
      <c r="B90" s="136" t="s">
        <v>202</v>
      </c>
      <c r="C90" s="139">
        <v>10.5</v>
      </c>
      <c r="D90" s="140">
        <v>12.5</v>
      </c>
      <c r="E90" s="139">
        <f>IF($J$2="AUS",C90,D90)</f>
        <v>10.5</v>
      </c>
      <c r="F90" s="139">
        <f>E90+(E90*0.05)</f>
        <v>11.025</v>
      </c>
      <c r="G90" s="139">
        <f>IF($I$3="Bronze",IF($J$2="AUS",(E90-((E90/1.1)*0.2))+(E90*0.05),(E90-((E90/1.15)*0.2))+(E90*0.05)),IF($J$2="AUS",(E90-((E90/1.1)*0.25))+(E90*0.05),(E90-((E90/1.15)*0.25))+(E90*0.05)))</f>
        <v>8.638636363636364</v>
      </c>
      <c r="H90" s="139">
        <f>G90/B90</f>
        <v>0.061704545454545456</v>
      </c>
      <c r="I90" s="195"/>
      <c r="J90" s="141"/>
      <c r="K90" s="142">
        <f>IF(I90&gt;0,J90*I90,J90*H90)</f>
        <v>0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</row>
    <row r="91" spans="1:214" s="9" customFormat="1" ht="15.75" customHeight="1">
      <c r="A91" s="32" t="s">
        <v>206</v>
      </c>
      <c r="B91" s="137" t="s">
        <v>202</v>
      </c>
      <c r="C91" s="7">
        <v>10.5</v>
      </c>
      <c r="D91" s="34">
        <v>12.5</v>
      </c>
      <c r="E91" s="7">
        <f>IF($J$2="AUS",C91,D91)</f>
        <v>10.5</v>
      </c>
      <c r="F91" s="7">
        <f>E91+(E91*0.05)</f>
        <v>11.025</v>
      </c>
      <c r="G91" s="7">
        <f>IF($I$3="Bronze",IF($J$2="AUS",(E91-((E91/1.1)*0.2))+(E91*0.05),(E91-((E91/1.15)*0.2))+(E91*0.05)),IF($J$2="AUS",(E91-((E91/1.1)*0.25))+(E91*0.05),(E91-((E91/1.15)*0.25))+(E91*0.05)))</f>
        <v>8.638636363636364</v>
      </c>
      <c r="H91" s="7">
        <f>G91/B91</f>
        <v>0.061704545454545456</v>
      </c>
      <c r="I91" s="196"/>
      <c r="J91" s="128"/>
      <c r="K91" s="132">
        <f>IF(I91&gt;0,J91*I91,J91*H91)</f>
        <v>0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</row>
    <row r="92" spans="1:11" s="57" customFormat="1" ht="15">
      <c r="A92" s="135" t="s">
        <v>207</v>
      </c>
      <c r="B92" s="136" t="s">
        <v>208</v>
      </c>
      <c r="C92" s="139">
        <v>11.25</v>
      </c>
      <c r="D92" s="140">
        <v>13.75</v>
      </c>
      <c r="E92" s="139">
        <f t="shared" si="30"/>
        <v>11.25</v>
      </c>
      <c r="F92" s="139">
        <f t="shared" si="31"/>
        <v>11.8125</v>
      </c>
      <c r="G92" s="139">
        <f t="shared" si="32"/>
        <v>9.255681818181818</v>
      </c>
      <c r="H92" s="139">
        <f t="shared" si="33"/>
        <v>0.09255681818181818</v>
      </c>
      <c r="I92" s="195"/>
      <c r="J92" s="141"/>
      <c r="K92" s="142">
        <f t="shared" si="34"/>
        <v>0</v>
      </c>
    </row>
    <row r="93" spans="1:11" s="57" customFormat="1" ht="15">
      <c r="A93" s="32" t="s">
        <v>209</v>
      </c>
      <c r="B93" s="137" t="s">
        <v>210</v>
      </c>
      <c r="C93" s="7">
        <v>11.25</v>
      </c>
      <c r="D93" s="34">
        <v>13.75</v>
      </c>
      <c r="E93" s="7">
        <f t="shared" si="30"/>
        <v>11.25</v>
      </c>
      <c r="F93" s="7">
        <f t="shared" si="31"/>
        <v>11.8125</v>
      </c>
      <c r="G93" s="7">
        <f t="shared" si="32"/>
        <v>9.255681818181818</v>
      </c>
      <c r="H93" s="7">
        <f t="shared" si="33"/>
        <v>0.030852272727272728</v>
      </c>
      <c r="I93" s="196"/>
      <c r="J93" s="128"/>
      <c r="K93" s="132">
        <f t="shared" si="34"/>
        <v>0</v>
      </c>
    </row>
    <row r="94" spans="1:214" s="80" customFormat="1" ht="15.75" customHeight="1">
      <c r="A94" s="135" t="s">
        <v>211</v>
      </c>
      <c r="B94" s="136" t="s">
        <v>204</v>
      </c>
      <c r="C94" s="139">
        <v>11.25</v>
      </c>
      <c r="D94" s="140">
        <v>13.75</v>
      </c>
      <c r="E94" s="139">
        <f t="shared" si="30"/>
        <v>11.25</v>
      </c>
      <c r="F94" s="139">
        <f t="shared" si="31"/>
        <v>11.8125</v>
      </c>
      <c r="G94" s="139">
        <f t="shared" si="32"/>
        <v>9.255681818181818</v>
      </c>
      <c r="H94" s="139">
        <f t="shared" si="33"/>
        <v>0.012340909090909092</v>
      </c>
      <c r="I94" s="195"/>
      <c r="J94" s="141"/>
      <c r="K94" s="142">
        <f t="shared" si="34"/>
        <v>0</v>
      </c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</row>
    <row r="95" spans="1:214" s="9" customFormat="1" ht="15.75" customHeight="1">
      <c r="A95" s="32" t="s">
        <v>212</v>
      </c>
      <c r="B95" s="137" t="s">
        <v>213</v>
      </c>
      <c r="C95" s="7">
        <v>11.25</v>
      </c>
      <c r="D95" s="34">
        <v>13.75</v>
      </c>
      <c r="E95" s="7">
        <f aca="true" t="shared" si="35" ref="E95:E106">IF($J$2="AUS",C95,D95)</f>
        <v>11.25</v>
      </c>
      <c r="F95" s="7">
        <f aca="true" t="shared" si="36" ref="F95:F106">E95+(E95*0.05)</f>
        <v>11.8125</v>
      </c>
      <c r="G95" s="7">
        <f aca="true" t="shared" si="37" ref="G95:G106">IF($I$3="Bronze",IF($J$2="AUS",(E95-((E95/1.1)*0.2))+(E95*0.05),(E95-((E95/1.15)*0.2))+(E95*0.05)),IF($J$2="AUS",(E95-((E95/1.1)*0.25))+(E95*0.05),(E95-((E95/1.15)*0.25))+(E95*0.05)))</f>
        <v>9.255681818181818</v>
      </c>
      <c r="H95" s="7">
        <f aca="true" t="shared" si="38" ref="H95:H106">G95/B95</f>
        <v>0.1063871473354232</v>
      </c>
      <c r="I95" s="196"/>
      <c r="J95" s="128"/>
      <c r="K95" s="132">
        <f aca="true" t="shared" si="39" ref="K95:K100">IF(I95&gt;0,J95*I95,J95*H95)</f>
        <v>0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</row>
    <row r="96" spans="1:214" s="9" customFormat="1" ht="15.75" customHeight="1">
      <c r="A96" s="135" t="s">
        <v>214</v>
      </c>
      <c r="B96" s="136" t="s">
        <v>215</v>
      </c>
      <c r="C96" s="139">
        <v>12.25</v>
      </c>
      <c r="D96" s="140">
        <v>14.75</v>
      </c>
      <c r="E96" s="139">
        <f t="shared" si="35"/>
        <v>12.25</v>
      </c>
      <c r="F96" s="139">
        <f t="shared" si="36"/>
        <v>12.8625</v>
      </c>
      <c r="G96" s="139">
        <f t="shared" si="37"/>
        <v>10.078409090909092</v>
      </c>
      <c r="H96" s="139">
        <f t="shared" si="38"/>
        <v>0.05039204545454546</v>
      </c>
      <c r="I96" s="195"/>
      <c r="J96" s="141"/>
      <c r="K96" s="142">
        <f t="shared" si="39"/>
        <v>0</v>
      </c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</row>
    <row r="97" spans="1:214" s="80" customFormat="1" ht="15.75" customHeight="1">
      <c r="A97" s="32" t="s">
        <v>216</v>
      </c>
      <c r="B97" s="137" t="s">
        <v>217</v>
      </c>
      <c r="C97" s="7">
        <v>12.25</v>
      </c>
      <c r="D97" s="34">
        <v>14.75</v>
      </c>
      <c r="E97" s="7">
        <f t="shared" si="35"/>
        <v>12.25</v>
      </c>
      <c r="F97" s="7">
        <f t="shared" si="36"/>
        <v>12.8625</v>
      </c>
      <c r="G97" s="7">
        <f t="shared" si="37"/>
        <v>10.078409090909092</v>
      </c>
      <c r="H97" s="7">
        <f t="shared" si="38"/>
        <v>0.045810950413223146</v>
      </c>
      <c r="I97" s="196"/>
      <c r="J97" s="128"/>
      <c r="K97" s="132">
        <f t="shared" si="39"/>
        <v>0</v>
      </c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</row>
    <row r="98" spans="1:214" s="9" customFormat="1" ht="15.75" customHeight="1">
      <c r="A98" s="135" t="s">
        <v>218</v>
      </c>
      <c r="B98" s="136" t="s">
        <v>219</v>
      </c>
      <c r="C98" s="139">
        <v>12.25</v>
      </c>
      <c r="D98" s="140">
        <v>14.75</v>
      </c>
      <c r="E98" s="139">
        <f t="shared" si="35"/>
        <v>12.25</v>
      </c>
      <c r="F98" s="139">
        <f t="shared" si="36"/>
        <v>12.8625</v>
      </c>
      <c r="G98" s="139">
        <f t="shared" si="37"/>
        <v>10.078409090909092</v>
      </c>
      <c r="H98" s="139">
        <f t="shared" si="38"/>
        <v>0.04164631855747559</v>
      </c>
      <c r="I98" s="195"/>
      <c r="J98" s="141"/>
      <c r="K98" s="142">
        <f t="shared" si="39"/>
        <v>0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</row>
    <row r="99" spans="1:214" s="80" customFormat="1" ht="15.75" customHeight="1">
      <c r="A99" s="32" t="s">
        <v>220</v>
      </c>
      <c r="B99" s="137" t="s">
        <v>221</v>
      </c>
      <c r="C99" s="7">
        <v>12.25</v>
      </c>
      <c r="D99" s="34">
        <v>14.75</v>
      </c>
      <c r="E99" s="7">
        <f t="shared" si="35"/>
        <v>12.25</v>
      </c>
      <c r="F99" s="7">
        <f t="shared" si="36"/>
        <v>12.8625</v>
      </c>
      <c r="G99" s="7">
        <f t="shared" si="37"/>
        <v>10.078409090909092</v>
      </c>
      <c r="H99" s="7">
        <f t="shared" si="38"/>
        <v>0.11198232323232325</v>
      </c>
      <c r="I99" s="196"/>
      <c r="J99" s="128"/>
      <c r="K99" s="132">
        <f t="shared" si="39"/>
        <v>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</row>
    <row r="100" spans="1:214" s="9" customFormat="1" ht="15.75" customHeight="1">
      <c r="A100" s="135" t="s">
        <v>222</v>
      </c>
      <c r="B100" s="136" t="s">
        <v>223</v>
      </c>
      <c r="C100" s="139">
        <v>13</v>
      </c>
      <c r="D100" s="140">
        <v>15.75</v>
      </c>
      <c r="E100" s="139">
        <v>15.75</v>
      </c>
      <c r="F100" s="139">
        <f t="shared" si="36"/>
        <v>16.5375</v>
      </c>
      <c r="G100" s="139">
        <f t="shared" si="37"/>
        <v>12.957954545454546</v>
      </c>
      <c r="H100" s="139">
        <f t="shared" si="38"/>
        <v>1.2957954545454546</v>
      </c>
      <c r="I100" s="195"/>
      <c r="J100" s="141"/>
      <c r="K100" s="142">
        <f t="shared" si="39"/>
        <v>0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</row>
    <row r="101" spans="1:214" s="9" customFormat="1" ht="15.75" customHeight="1">
      <c r="A101" s="32" t="s">
        <v>224</v>
      </c>
      <c r="B101" s="137" t="s">
        <v>221</v>
      </c>
      <c r="C101" s="7">
        <v>13</v>
      </c>
      <c r="D101" s="34">
        <v>15.75</v>
      </c>
      <c r="E101" s="7">
        <f t="shared" si="35"/>
        <v>13</v>
      </c>
      <c r="F101" s="7">
        <f t="shared" si="36"/>
        <v>13.65</v>
      </c>
      <c r="G101" s="7">
        <f t="shared" si="37"/>
        <v>10.695454545454547</v>
      </c>
      <c r="H101" s="7">
        <f t="shared" si="38"/>
        <v>0.11883838383838385</v>
      </c>
      <c r="I101" s="196"/>
      <c r="J101" s="128"/>
      <c r="K101" s="132">
        <f aca="true" t="shared" si="40" ref="K101:K106">IF(I101&gt;0,J101*I101,J101*H101)</f>
        <v>0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</row>
    <row r="102" spans="1:214" s="9" customFormat="1" ht="15.75" customHeight="1">
      <c r="A102" s="135" t="s">
        <v>225</v>
      </c>
      <c r="B102" s="136" t="s">
        <v>208</v>
      </c>
      <c r="C102" s="139">
        <v>14</v>
      </c>
      <c r="D102" s="140">
        <v>16.75</v>
      </c>
      <c r="E102" s="139">
        <f t="shared" si="35"/>
        <v>14</v>
      </c>
      <c r="F102" s="139">
        <f t="shared" si="36"/>
        <v>14.7</v>
      </c>
      <c r="G102" s="139">
        <f t="shared" si="37"/>
        <v>11.518181818181818</v>
      </c>
      <c r="H102" s="139">
        <f t="shared" si="38"/>
        <v>0.11518181818181818</v>
      </c>
      <c r="I102" s="195"/>
      <c r="J102" s="141"/>
      <c r="K102" s="142">
        <f t="shared" si="40"/>
        <v>0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</row>
    <row r="103" spans="1:214" s="9" customFormat="1" ht="15.75" customHeight="1">
      <c r="A103" s="32" t="s">
        <v>226</v>
      </c>
      <c r="B103" s="137" t="s">
        <v>227</v>
      </c>
      <c r="C103" s="7">
        <v>14</v>
      </c>
      <c r="D103" s="34">
        <v>16.75</v>
      </c>
      <c r="E103" s="7">
        <f t="shared" si="35"/>
        <v>14</v>
      </c>
      <c r="F103" s="7">
        <f t="shared" si="36"/>
        <v>14.7</v>
      </c>
      <c r="G103" s="7">
        <f t="shared" si="37"/>
        <v>11.518181818181818</v>
      </c>
      <c r="H103" s="7">
        <f t="shared" si="38"/>
        <v>0.09598484848484848</v>
      </c>
      <c r="I103" s="196"/>
      <c r="J103" s="128"/>
      <c r="K103" s="132">
        <f t="shared" si="40"/>
        <v>0</v>
      </c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</row>
    <row r="104" spans="1:11" s="57" customFormat="1" ht="15">
      <c r="A104" s="135" t="s">
        <v>228</v>
      </c>
      <c r="B104" s="136" t="s">
        <v>229</v>
      </c>
      <c r="C104" s="139">
        <v>14</v>
      </c>
      <c r="D104" s="140">
        <v>16.75</v>
      </c>
      <c r="E104" s="139">
        <f t="shared" si="35"/>
        <v>14</v>
      </c>
      <c r="F104" s="139">
        <f t="shared" si="36"/>
        <v>14.7</v>
      </c>
      <c r="G104" s="139">
        <f t="shared" si="37"/>
        <v>11.518181818181818</v>
      </c>
      <c r="H104" s="139">
        <f t="shared" si="38"/>
        <v>0.07198863636363637</v>
      </c>
      <c r="I104" s="195"/>
      <c r="J104" s="141"/>
      <c r="K104" s="142">
        <f t="shared" si="40"/>
        <v>0</v>
      </c>
    </row>
    <row r="105" spans="1:214" s="9" customFormat="1" ht="15.75" customHeight="1">
      <c r="A105" s="32" t="s">
        <v>230</v>
      </c>
      <c r="B105" s="137" t="s">
        <v>231</v>
      </c>
      <c r="C105" s="7">
        <v>14.75</v>
      </c>
      <c r="D105" s="34">
        <v>17.75</v>
      </c>
      <c r="E105" s="7">
        <f t="shared" si="35"/>
        <v>14.75</v>
      </c>
      <c r="F105" s="7">
        <f t="shared" si="36"/>
        <v>15.4875</v>
      </c>
      <c r="G105" s="7">
        <f t="shared" si="37"/>
        <v>12.135227272727274</v>
      </c>
      <c r="H105" s="7">
        <f t="shared" si="38"/>
        <v>0.6067613636363637</v>
      </c>
      <c r="I105" s="196"/>
      <c r="J105" s="128"/>
      <c r="K105" s="132">
        <f t="shared" si="40"/>
        <v>0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</row>
    <row r="106" spans="1:214" s="80" customFormat="1" ht="15.75" customHeight="1">
      <c r="A106" s="135" t="s">
        <v>232</v>
      </c>
      <c r="B106" s="136" t="s">
        <v>233</v>
      </c>
      <c r="C106" s="139">
        <v>14.75</v>
      </c>
      <c r="D106" s="140">
        <v>17.75</v>
      </c>
      <c r="E106" s="139">
        <f t="shared" si="35"/>
        <v>14.75</v>
      </c>
      <c r="F106" s="139">
        <f t="shared" si="36"/>
        <v>15.4875</v>
      </c>
      <c r="G106" s="139">
        <f t="shared" si="37"/>
        <v>12.135227272727274</v>
      </c>
      <c r="H106" s="139">
        <f t="shared" si="38"/>
        <v>0.4045075757575758</v>
      </c>
      <c r="I106" s="195"/>
      <c r="J106" s="141"/>
      <c r="K106" s="142">
        <f t="shared" si="40"/>
        <v>0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</row>
    <row r="107" spans="1:214" s="9" customFormat="1" ht="15.75" customHeight="1">
      <c r="A107" s="32" t="s">
        <v>234</v>
      </c>
      <c r="B107" s="137" t="s">
        <v>235</v>
      </c>
      <c r="C107" s="7">
        <v>15.75</v>
      </c>
      <c r="D107" s="34">
        <v>19</v>
      </c>
      <c r="E107" s="7">
        <f aca="true" t="shared" si="41" ref="E107:E119">IF($J$2="AUS",C107,D107)</f>
        <v>15.75</v>
      </c>
      <c r="F107" s="7">
        <f aca="true" t="shared" si="42" ref="F107:F119">E107+(E107*0.05)</f>
        <v>16.5375</v>
      </c>
      <c r="G107" s="7">
        <f aca="true" t="shared" si="43" ref="G107:G119">IF($I$3="Bronze",IF($J$2="AUS",(E107-((E107/1.1)*0.2))+(E107*0.05),(E107-((E107/1.15)*0.2))+(E107*0.05)),IF($J$2="AUS",(E107-((E107/1.1)*0.25))+(E107*0.05),(E107-((E107/1.15)*0.25))+(E107*0.05)))</f>
        <v>12.957954545454546</v>
      </c>
      <c r="H107" s="7">
        <f aca="true" t="shared" si="44" ref="H107:H119">G107/B107</f>
        <v>0.32394886363636366</v>
      </c>
      <c r="I107" s="196"/>
      <c r="J107" s="128"/>
      <c r="K107" s="132">
        <f aca="true" t="shared" si="45" ref="K107:K118">IF(I107&gt;0,J107*I107,J107*H107)</f>
        <v>0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</row>
    <row r="108" spans="1:214" s="80" customFormat="1" ht="15.75" customHeight="1">
      <c r="A108" s="135" t="s">
        <v>236</v>
      </c>
      <c r="B108" s="136" t="s">
        <v>237</v>
      </c>
      <c r="C108" s="139">
        <v>15.75</v>
      </c>
      <c r="D108" s="140">
        <v>19</v>
      </c>
      <c r="E108" s="139">
        <f t="shared" si="41"/>
        <v>15.75</v>
      </c>
      <c r="F108" s="139">
        <f t="shared" si="42"/>
        <v>16.5375</v>
      </c>
      <c r="G108" s="139">
        <f t="shared" si="43"/>
        <v>12.957954545454546</v>
      </c>
      <c r="H108" s="139">
        <f t="shared" si="44"/>
        <v>0.13497869318181818</v>
      </c>
      <c r="I108" s="195"/>
      <c r="J108" s="141"/>
      <c r="K108" s="142">
        <f t="shared" si="45"/>
        <v>0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</row>
    <row r="109" spans="1:214" s="9" customFormat="1" ht="15.75" customHeight="1">
      <c r="A109" s="32" t="s">
        <v>238</v>
      </c>
      <c r="B109" s="137" t="s">
        <v>223</v>
      </c>
      <c r="C109" s="7">
        <v>11.25</v>
      </c>
      <c r="D109" s="34">
        <v>13.75</v>
      </c>
      <c r="E109" s="7">
        <f t="shared" si="41"/>
        <v>11.25</v>
      </c>
      <c r="F109" s="7">
        <f t="shared" si="42"/>
        <v>11.8125</v>
      </c>
      <c r="G109" s="7">
        <f t="shared" si="43"/>
        <v>9.255681818181818</v>
      </c>
      <c r="H109" s="7">
        <f t="shared" si="44"/>
        <v>0.9255681818181818</v>
      </c>
      <c r="I109" s="196"/>
      <c r="J109" s="128"/>
      <c r="K109" s="132">
        <f t="shared" si="45"/>
        <v>0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</row>
    <row r="110" spans="1:214" s="80" customFormat="1" ht="15.75" customHeight="1">
      <c r="A110" s="135" t="s">
        <v>239</v>
      </c>
      <c r="B110" s="136" t="s">
        <v>223</v>
      </c>
      <c r="C110" s="139">
        <v>10.5</v>
      </c>
      <c r="D110" s="140">
        <v>12.5</v>
      </c>
      <c r="E110" s="139">
        <f t="shared" si="41"/>
        <v>10.5</v>
      </c>
      <c r="F110" s="139">
        <f t="shared" si="42"/>
        <v>11.025</v>
      </c>
      <c r="G110" s="139">
        <f t="shared" si="43"/>
        <v>8.638636363636364</v>
      </c>
      <c r="H110" s="139">
        <f t="shared" si="44"/>
        <v>0.8638636363636364</v>
      </c>
      <c r="I110" s="195"/>
      <c r="J110" s="141"/>
      <c r="K110" s="142">
        <f t="shared" si="45"/>
        <v>0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</row>
    <row r="111" spans="1:214" s="9" customFormat="1" ht="15.75" customHeight="1">
      <c r="A111" s="32" t="s">
        <v>240</v>
      </c>
      <c r="B111" s="137" t="s">
        <v>223</v>
      </c>
      <c r="C111" s="7">
        <v>11.25</v>
      </c>
      <c r="D111" s="34">
        <v>13.75</v>
      </c>
      <c r="E111" s="7">
        <f t="shared" si="41"/>
        <v>11.25</v>
      </c>
      <c r="F111" s="7">
        <f t="shared" si="42"/>
        <v>11.8125</v>
      </c>
      <c r="G111" s="7">
        <f t="shared" si="43"/>
        <v>9.255681818181818</v>
      </c>
      <c r="H111" s="7">
        <f t="shared" si="44"/>
        <v>0.9255681818181818</v>
      </c>
      <c r="I111" s="196"/>
      <c r="J111" s="128"/>
      <c r="K111" s="132">
        <f t="shared" si="45"/>
        <v>0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</row>
    <row r="112" spans="1:214" s="80" customFormat="1" ht="15.75" customHeight="1">
      <c r="A112" s="135" t="s">
        <v>241</v>
      </c>
      <c r="B112" s="136">
        <v>2</v>
      </c>
      <c r="C112" s="139">
        <v>8.75</v>
      </c>
      <c r="D112" s="140">
        <v>10.5</v>
      </c>
      <c r="E112" s="139">
        <f t="shared" si="41"/>
        <v>8.75</v>
      </c>
      <c r="F112" s="139">
        <f t="shared" si="42"/>
        <v>9.1875</v>
      </c>
      <c r="G112" s="139">
        <f t="shared" si="43"/>
        <v>7.198863636363637</v>
      </c>
      <c r="H112" s="139">
        <f t="shared" si="44"/>
        <v>3.5994318181818183</v>
      </c>
      <c r="I112" s="195"/>
      <c r="J112" s="141"/>
      <c r="K112" s="142">
        <f t="shared" si="45"/>
        <v>0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</row>
    <row r="113" spans="1:214" s="9" customFormat="1" ht="15.75" customHeight="1">
      <c r="A113" s="32" t="s">
        <v>242</v>
      </c>
      <c r="B113" s="137">
        <v>2</v>
      </c>
      <c r="C113" s="7">
        <v>8.75</v>
      </c>
      <c r="D113" s="34">
        <v>10.5</v>
      </c>
      <c r="E113" s="7">
        <f t="shared" si="41"/>
        <v>8.75</v>
      </c>
      <c r="F113" s="7">
        <f t="shared" si="42"/>
        <v>9.1875</v>
      </c>
      <c r="G113" s="7">
        <f t="shared" si="43"/>
        <v>7.198863636363637</v>
      </c>
      <c r="H113" s="7">
        <f t="shared" si="44"/>
        <v>3.5994318181818183</v>
      </c>
      <c r="I113" s="196"/>
      <c r="J113" s="128"/>
      <c r="K113" s="132">
        <f t="shared" si="45"/>
        <v>0</v>
      </c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</row>
    <row r="114" spans="1:214" s="80" customFormat="1" ht="15.75" customHeight="1">
      <c r="A114" s="135" t="s">
        <v>243</v>
      </c>
      <c r="B114" s="136">
        <v>24</v>
      </c>
      <c r="C114" s="139">
        <v>8.75</v>
      </c>
      <c r="D114" s="140">
        <v>10.5</v>
      </c>
      <c r="E114" s="139">
        <f t="shared" si="41"/>
        <v>8.75</v>
      </c>
      <c r="F114" s="139">
        <f t="shared" si="42"/>
        <v>9.1875</v>
      </c>
      <c r="G114" s="139">
        <f t="shared" si="43"/>
        <v>7.198863636363637</v>
      </c>
      <c r="H114" s="139">
        <f t="shared" si="44"/>
        <v>0.29995265151515155</v>
      </c>
      <c r="I114" s="195"/>
      <c r="J114" s="141"/>
      <c r="K114" s="142">
        <f t="shared" si="45"/>
        <v>0</v>
      </c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</row>
    <row r="115" spans="1:214" s="9" customFormat="1" ht="15.75" customHeight="1">
      <c r="A115" s="32" t="s">
        <v>244</v>
      </c>
      <c r="B115" s="137">
        <v>5</v>
      </c>
      <c r="C115" s="7">
        <v>15.75</v>
      </c>
      <c r="D115" s="34">
        <v>19.25</v>
      </c>
      <c r="E115" s="7">
        <f t="shared" si="41"/>
        <v>15.75</v>
      </c>
      <c r="F115" s="7">
        <f t="shared" si="42"/>
        <v>16.5375</v>
      </c>
      <c r="G115" s="7">
        <f t="shared" si="43"/>
        <v>12.957954545454546</v>
      </c>
      <c r="H115" s="7">
        <f t="shared" si="44"/>
        <v>2.5915909090909093</v>
      </c>
      <c r="I115" s="196"/>
      <c r="J115" s="128"/>
      <c r="K115" s="132">
        <f t="shared" si="45"/>
        <v>0</v>
      </c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57"/>
      <c r="AN115" s="57"/>
      <c r="AO115" s="57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7"/>
      <c r="BG115" s="57"/>
      <c r="BH115" s="57"/>
      <c r="BI115" s="57"/>
      <c r="BJ115" s="57"/>
      <c r="BK115" s="57"/>
      <c r="BL115" s="57"/>
      <c r="BM115" s="57"/>
      <c r="BN115" s="57"/>
      <c r="BO115" s="57"/>
      <c r="BP115" s="57"/>
      <c r="BQ115" s="57"/>
      <c r="BR115" s="57"/>
      <c r="BS115" s="57"/>
      <c r="BT115" s="57"/>
      <c r="BU115" s="57"/>
      <c r="BV115" s="57"/>
      <c r="BW115" s="57"/>
      <c r="BX115" s="57"/>
      <c r="BY115" s="57"/>
      <c r="BZ115" s="57"/>
      <c r="CA115" s="57"/>
      <c r="CB115" s="57"/>
      <c r="CC115" s="57"/>
      <c r="CD115" s="57"/>
      <c r="CE115" s="57"/>
      <c r="CF115" s="57"/>
      <c r="CG115" s="57"/>
      <c r="CH115" s="57"/>
      <c r="CI115" s="57"/>
      <c r="CJ115" s="57"/>
      <c r="CK115" s="57"/>
      <c r="CL115" s="57"/>
      <c r="CM115" s="57"/>
      <c r="CN115" s="57"/>
      <c r="CO115" s="57"/>
      <c r="CP115" s="57"/>
      <c r="CQ115" s="57"/>
      <c r="CR115" s="57"/>
      <c r="CS115" s="57"/>
      <c r="CT115" s="57"/>
      <c r="CU115" s="57"/>
      <c r="CV115" s="57"/>
      <c r="CW115" s="57"/>
      <c r="CX115" s="57"/>
      <c r="CY115" s="57"/>
      <c r="CZ115" s="57"/>
      <c r="DA115" s="57"/>
      <c r="DB115" s="57"/>
      <c r="DC115" s="57"/>
      <c r="DD115" s="57"/>
      <c r="DE115" s="57"/>
      <c r="DF115" s="57"/>
      <c r="DG115" s="57"/>
      <c r="DH115" s="57"/>
      <c r="DI115" s="57"/>
      <c r="DJ115" s="57"/>
      <c r="DK115" s="57"/>
      <c r="DL115" s="57"/>
      <c r="DM115" s="57"/>
      <c r="DN115" s="57"/>
      <c r="DO115" s="57"/>
      <c r="DP115" s="57"/>
      <c r="DQ115" s="57"/>
      <c r="DR115" s="57"/>
      <c r="DS115" s="57"/>
      <c r="DT115" s="57"/>
      <c r="DU115" s="57"/>
      <c r="DV115" s="57"/>
      <c r="DW115" s="57"/>
      <c r="DX115" s="57"/>
      <c r="DY115" s="57"/>
      <c r="DZ115" s="57"/>
      <c r="EA115" s="57"/>
      <c r="EB115" s="57"/>
      <c r="EC115" s="57"/>
      <c r="ED115" s="57"/>
      <c r="EE115" s="57"/>
      <c r="EF115" s="57"/>
      <c r="EG115" s="57"/>
      <c r="EH115" s="57"/>
      <c r="EI115" s="57"/>
      <c r="EJ115" s="57"/>
      <c r="EK115" s="57"/>
      <c r="EL115" s="57"/>
      <c r="EM115" s="57"/>
      <c r="EN115" s="57"/>
      <c r="EO115" s="57"/>
      <c r="EP115" s="57"/>
      <c r="EQ115" s="57"/>
      <c r="ER115" s="57"/>
      <c r="ES115" s="57"/>
      <c r="ET115" s="57"/>
      <c r="EU115" s="57"/>
      <c r="EV115" s="57"/>
      <c r="EW115" s="57"/>
      <c r="EX115" s="57"/>
      <c r="EY115" s="57"/>
      <c r="EZ115" s="57"/>
      <c r="FA115" s="57"/>
      <c r="FB115" s="57"/>
      <c r="FC115" s="57"/>
      <c r="FD115" s="57"/>
      <c r="FE115" s="57"/>
      <c r="FF115" s="57"/>
      <c r="FG115" s="57"/>
      <c r="FH115" s="57"/>
      <c r="FI115" s="57"/>
      <c r="FJ115" s="57"/>
      <c r="FK115" s="57"/>
      <c r="FL115" s="57"/>
      <c r="FM115" s="57"/>
      <c r="FN115" s="57"/>
      <c r="FO115" s="57"/>
      <c r="FP115" s="57"/>
      <c r="FQ115" s="57"/>
      <c r="FR115" s="57"/>
      <c r="FS115" s="57"/>
      <c r="FT115" s="57"/>
      <c r="FU115" s="57"/>
      <c r="FV115" s="57"/>
      <c r="FW115" s="57"/>
      <c r="FX115" s="57"/>
      <c r="FY115" s="57"/>
      <c r="FZ115" s="57"/>
      <c r="GA115" s="57"/>
      <c r="GB115" s="57"/>
      <c r="GC115" s="57"/>
      <c r="GD115" s="57"/>
      <c r="GE115" s="57"/>
      <c r="GF115" s="57"/>
      <c r="GG115" s="57"/>
      <c r="GH115" s="57"/>
      <c r="GI115" s="57"/>
      <c r="GJ115" s="57"/>
      <c r="GK115" s="57"/>
      <c r="GL115" s="57"/>
      <c r="GM115" s="57"/>
      <c r="GN115" s="57"/>
      <c r="GO115" s="57"/>
      <c r="GP115" s="57"/>
      <c r="GQ115" s="57"/>
      <c r="GR115" s="57"/>
      <c r="GS115" s="57"/>
      <c r="GT115" s="57"/>
      <c r="GU115" s="57"/>
      <c r="GV115" s="57"/>
      <c r="GW115" s="57"/>
      <c r="GX115" s="57"/>
      <c r="GY115" s="57"/>
      <c r="GZ115" s="57"/>
      <c r="HA115" s="57"/>
      <c r="HB115" s="57"/>
      <c r="HC115" s="57"/>
      <c r="HD115" s="57"/>
      <c r="HE115" s="57"/>
      <c r="HF115" s="57"/>
    </row>
    <row r="116" spans="1:214" s="9" customFormat="1" ht="15.75" customHeight="1">
      <c r="A116" s="135" t="s">
        <v>245</v>
      </c>
      <c r="B116" s="136">
        <v>5</v>
      </c>
      <c r="C116" s="139">
        <v>14</v>
      </c>
      <c r="D116" s="140">
        <v>17</v>
      </c>
      <c r="E116" s="139">
        <f t="shared" si="41"/>
        <v>14</v>
      </c>
      <c r="F116" s="139">
        <f t="shared" si="42"/>
        <v>14.7</v>
      </c>
      <c r="G116" s="139">
        <f t="shared" si="43"/>
        <v>11.518181818181818</v>
      </c>
      <c r="H116" s="139">
        <f t="shared" si="44"/>
        <v>2.3036363636363637</v>
      </c>
      <c r="I116" s="195"/>
      <c r="J116" s="141"/>
      <c r="K116" s="142">
        <f t="shared" si="45"/>
        <v>0</v>
      </c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  <c r="AA116" s="57"/>
      <c r="AB116" s="57"/>
      <c r="AC116" s="57"/>
      <c r="AD116" s="57"/>
      <c r="AE116" s="57"/>
      <c r="AF116" s="57"/>
      <c r="AG116" s="57"/>
      <c r="AH116" s="57"/>
      <c r="AI116" s="57"/>
      <c r="AJ116" s="57"/>
      <c r="AK116" s="57"/>
      <c r="AL116" s="57"/>
      <c r="AM116" s="57"/>
      <c r="AN116" s="57"/>
      <c r="AO116" s="57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7"/>
      <c r="BG116" s="57"/>
      <c r="BH116" s="57"/>
      <c r="BI116" s="57"/>
      <c r="BJ116" s="57"/>
      <c r="BK116" s="57"/>
      <c r="BL116" s="57"/>
      <c r="BM116" s="57"/>
      <c r="BN116" s="57"/>
      <c r="BO116" s="57"/>
      <c r="BP116" s="57"/>
      <c r="BQ116" s="57"/>
      <c r="BR116" s="57"/>
      <c r="BS116" s="57"/>
      <c r="BT116" s="57"/>
      <c r="BU116" s="57"/>
      <c r="BV116" s="57"/>
      <c r="BW116" s="57"/>
      <c r="BX116" s="57"/>
      <c r="BY116" s="57"/>
      <c r="BZ116" s="57"/>
      <c r="CA116" s="57"/>
      <c r="CB116" s="57"/>
      <c r="CC116" s="57"/>
      <c r="CD116" s="57"/>
      <c r="CE116" s="57"/>
      <c r="CF116" s="57"/>
      <c r="CG116" s="57"/>
      <c r="CH116" s="57"/>
      <c r="CI116" s="57"/>
      <c r="CJ116" s="57"/>
      <c r="CK116" s="57"/>
      <c r="CL116" s="57"/>
      <c r="CM116" s="57"/>
      <c r="CN116" s="57"/>
      <c r="CO116" s="57"/>
      <c r="CP116" s="57"/>
      <c r="CQ116" s="57"/>
      <c r="CR116" s="57"/>
      <c r="CS116" s="57"/>
      <c r="CT116" s="57"/>
      <c r="CU116" s="57"/>
      <c r="CV116" s="57"/>
      <c r="CW116" s="57"/>
      <c r="CX116" s="57"/>
      <c r="CY116" s="57"/>
      <c r="CZ116" s="57"/>
      <c r="DA116" s="57"/>
      <c r="DB116" s="57"/>
      <c r="DC116" s="57"/>
      <c r="DD116" s="57"/>
      <c r="DE116" s="57"/>
      <c r="DF116" s="57"/>
      <c r="DG116" s="57"/>
      <c r="DH116" s="57"/>
      <c r="DI116" s="57"/>
      <c r="DJ116" s="57"/>
      <c r="DK116" s="57"/>
      <c r="DL116" s="57"/>
      <c r="DM116" s="57"/>
      <c r="DN116" s="57"/>
      <c r="DO116" s="57"/>
      <c r="DP116" s="57"/>
      <c r="DQ116" s="57"/>
      <c r="DR116" s="57"/>
      <c r="DS116" s="57"/>
      <c r="DT116" s="57"/>
      <c r="DU116" s="57"/>
      <c r="DV116" s="57"/>
      <c r="DW116" s="57"/>
      <c r="DX116" s="57"/>
      <c r="DY116" s="57"/>
      <c r="DZ116" s="57"/>
      <c r="EA116" s="57"/>
      <c r="EB116" s="57"/>
      <c r="EC116" s="57"/>
      <c r="ED116" s="57"/>
      <c r="EE116" s="57"/>
      <c r="EF116" s="57"/>
      <c r="EG116" s="57"/>
      <c r="EH116" s="57"/>
      <c r="EI116" s="57"/>
      <c r="EJ116" s="57"/>
      <c r="EK116" s="57"/>
      <c r="EL116" s="57"/>
      <c r="EM116" s="57"/>
      <c r="EN116" s="57"/>
      <c r="EO116" s="57"/>
      <c r="EP116" s="57"/>
      <c r="EQ116" s="57"/>
      <c r="ER116" s="57"/>
      <c r="ES116" s="57"/>
      <c r="ET116" s="57"/>
      <c r="EU116" s="57"/>
      <c r="EV116" s="57"/>
      <c r="EW116" s="57"/>
      <c r="EX116" s="57"/>
      <c r="EY116" s="57"/>
      <c r="EZ116" s="57"/>
      <c r="FA116" s="57"/>
      <c r="FB116" s="57"/>
      <c r="FC116" s="57"/>
      <c r="FD116" s="57"/>
      <c r="FE116" s="57"/>
      <c r="FF116" s="57"/>
      <c r="FG116" s="57"/>
      <c r="FH116" s="57"/>
      <c r="FI116" s="57"/>
      <c r="FJ116" s="57"/>
      <c r="FK116" s="57"/>
      <c r="FL116" s="57"/>
      <c r="FM116" s="57"/>
      <c r="FN116" s="57"/>
      <c r="FO116" s="57"/>
      <c r="FP116" s="57"/>
      <c r="FQ116" s="57"/>
      <c r="FR116" s="57"/>
      <c r="FS116" s="57"/>
      <c r="FT116" s="57"/>
      <c r="FU116" s="57"/>
      <c r="FV116" s="57"/>
      <c r="FW116" s="57"/>
      <c r="FX116" s="57"/>
      <c r="FY116" s="57"/>
      <c r="FZ116" s="57"/>
      <c r="GA116" s="57"/>
      <c r="GB116" s="57"/>
      <c r="GC116" s="57"/>
      <c r="GD116" s="57"/>
      <c r="GE116" s="57"/>
      <c r="GF116" s="57"/>
      <c r="GG116" s="57"/>
      <c r="GH116" s="57"/>
      <c r="GI116" s="57"/>
      <c r="GJ116" s="57"/>
      <c r="GK116" s="57"/>
      <c r="GL116" s="57"/>
      <c r="GM116" s="57"/>
      <c r="GN116" s="57"/>
      <c r="GO116" s="57"/>
      <c r="GP116" s="57"/>
      <c r="GQ116" s="57"/>
      <c r="GR116" s="57"/>
      <c r="GS116" s="57"/>
      <c r="GT116" s="57"/>
      <c r="GU116" s="57"/>
      <c r="GV116" s="57"/>
      <c r="GW116" s="57"/>
      <c r="GX116" s="57"/>
      <c r="GY116" s="57"/>
      <c r="GZ116" s="57"/>
      <c r="HA116" s="57"/>
      <c r="HB116" s="57"/>
      <c r="HC116" s="57"/>
      <c r="HD116" s="57"/>
      <c r="HE116" s="57"/>
      <c r="HF116" s="57"/>
    </row>
    <row r="117" spans="1:214" s="9" customFormat="1" ht="15.75" customHeight="1">
      <c r="A117" s="32" t="s">
        <v>246</v>
      </c>
      <c r="B117" s="137">
        <v>3</v>
      </c>
      <c r="C117" s="7">
        <v>21</v>
      </c>
      <c r="D117" s="34">
        <v>25.5</v>
      </c>
      <c r="E117" s="7">
        <f t="shared" si="41"/>
        <v>21</v>
      </c>
      <c r="F117" s="7">
        <f t="shared" si="42"/>
        <v>22.05</v>
      </c>
      <c r="G117" s="7">
        <f t="shared" si="43"/>
        <v>17.277272727272727</v>
      </c>
      <c r="H117" s="7">
        <f t="shared" si="44"/>
        <v>5.759090909090909</v>
      </c>
      <c r="I117" s="196"/>
      <c r="J117" s="128"/>
      <c r="K117" s="132">
        <f t="shared" si="45"/>
        <v>0</v>
      </c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</row>
    <row r="118" spans="1:214" s="9" customFormat="1" ht="15.75" customHeight="1">
      <c r="A118" s="135" t="s">
        <v>247</v>
      </c>
      <c r="B118" s="136">
        <v>3</v>
      </c>
      <c r="C118" s="139">
        <v>7</v>
      </c>
      <c r="D118" s="140">
        <v>8.5</v>
      </c>
      <c r="E118" s="139">
        <f t="shared" si="41"/>
        <v>7</v>
      </c>
      <c r="F118" s="139">
        <f t="shared" si="42"/>
        <v>7.35</v>
      </c>
      <c r="G118" s="139">
        <f t="shared" si="43"/>
        <v>5.759090909090909</v>
      </c>
      <c r="H118" s="139">
        <f t="shared" si="44"/>
        <v>1.9196969696969697</v>
      </c>
      <c r="I118" s="195"/>
      <c r="J118" s="141"/>
      <c r="K118" s="142">
        <f t="shared" si="45"/>
        <v>0</v>
      </c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</row>
    <row r="119" spans="1:214" s="9" customFormat="1" ht="15" customHeight="1">
      <c r="A119" s="32" t="s">
        <v>248</v>
      </c>
      <c r="B119" s="137">
        <v>2</v>
      </c>
      <c r="C119" s="7">
        <v>5</v>
      </c>
      <c r="D119" s="34">
        <v>6</v>
      </c>
      <c r="E119" s="7">
        <f t="shared" si="41"/>
        <v>5</v>
      </c>
      <c r="F119" s="7">
        <f t="shared" si="42"/>
        <v>5.25</v>
      </c>
      <c r="G119" s="7">
        <f t="shared" si="43"/>
        <v>4.113636363636363</v>
      </c>
      <c r="H119" s="7">
        <f t="shared" si="44"/>
        <v>2.0568181818181817</v>
      </c>
      <c r="I119" s="196"/>
      <c r="J119" s="128"/>
      <c r="K119" s="132">
        <f>IF(I119&gt;0,J119*I119,J119*H119)</f>
        <v>0</v>
      </c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</row>
    <row r="120" spans="1:214" s="9" customFormat="1" ht="15">
      <c r="A120" s="135" t="s">
        <v>249</v>
      </c>
      <c r="B120" s="136">
        <v>100</v>
      </c>
      <c r="C120" s="139">
        <v>21.75</v>
      </c>
      <c r="D120" s="140">
        <v>26.25</v>
      </c>
      <c r="E120" s="139">
        <f>IF($J$2="AUS",C120,D120)</f>
        <v>21.75</v>
      </c>
      <c r="F120" s="139">
        <f>E120+(E120*0.05)</f>
        <v>22.8375</v>
      </c>
      <c r="G120" s="139">
        <f>IF($I$3="Bronze",IF($J$2="AUS",(E120-((E120/1.1)*0.2))+(E120*0.05),(E120-((E120/1.15)*0.2))+(E120*0.05)),IF($J$2="AUS",(E120-((E120/1.1)*0.25))+(E120*0.05),(E120-((E120/1.15)*0.25))+(E120*0.05)))</f>
        <v>17.894318181818182</v>
      </c>
      <c r="H120" s="139">
        <f>G120/B120</f>
        <v>0.1789431818181818</v>
      </c>
      <c r="I120" s="195"/>
      <c r="J120" s="141"/>
      <c r="K120" s="142">
        <f>IF(I120&gt;0,J120*I120,J120*H120)</f>
        <v>0</v>
      </c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</row>
    <row r="121" spans="1:214" s="9" customFormat="1" ht="15.75" customHeight="1">
      <c r="A121" s="32" t="s">
        <v>250</v>
      </c>
      <c r="B121" s="137">
        <v>50</v>
      </c>
      <c r="C121" s="7">
        <v>10.25</v>
      </c>
      <c r="D121" s="34">
        <v>13.75</v>
      </c>
      <c r="E121" s="7">
        <f>IF($J$2="AUS",C121,D121)</f>
        <v>10.25</v>
      </c>
      <c r="F121" s="7">
        <f>E121+(E121*0.05)</f>
        <v>10.7625</v>
      </c>
      <c r="G121" s="7">
        <f>IF($I$3="Bronze",IF($J$2="AUS",(E121-((E121/1.1)*0.2))+(E121*0.05),(E121-((E121/1.15)*0.2))+(E121*0.05)),IF($J$2="AUS",(E121-((E121/1.1)*0.25))+(E121*0.05),(E121-((E121/1.15)*0.25))+(E121*0.05)))</f>
        <v>8.432954545454546</v>
      </c>
      <c r="H121" s="7">
        <f>G121/B121</f>
        <v>0.16865909090909093</v>
      </c>
      <c r="I121" s="15"/>
      <c r="J121" s="130"/>
      <c r="K121" s="132">
        <f>IF(I121&gt;0,J121*I121,J121*H121)</f>
        <v>0</v>
      </c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</row>
    <row r="122" spans="1:214" s="9" customFormat="1" ht="15.75" customHeight="1">
      <c r="A122" s="173" t="s">
        <v>328</v>
      </c>
      <c r="B122" s="180">
        <v>20</v>
      </c>
      <c r="C122" s="175">
        <v>13</v>
      </c>
      <c r="D122" s="176">
        <v>15.75</v>
      </c>
      <c r="E122" s="175">
        <f aca="true" t="shared" si="46" ref="E122:E131">IF($J$2="AUS",C122,D122)</f>
        <v>13</v>
      </c>
      <c r="F122" s="175">
        <f aca="true" t="shared" si="47" ref="F122:F131">E122+(E122*0.05)</f>
        <v>13.65</v>
      </c>
      <c r="G122" s="175">
        <f aca="true" t="shared" si="48" ref="G122:G131">IF($I$3="Bronze",IF($J$2="AUS",(E122-((E122/1.1)*0.2))+(E122*0.05),(E122-((E122/1.15)*0.2))+(E122*0.05)),IF($J$2="AUS",(E122-((E122/1.1)*0.25))+(E122*0.05),(E122-((E122/1.15)*0.25))+(E122*0.05)))</f>
        <v>10.695454545454547</v>
      </c>
      <c r="H122" s="175">
        <f aca="true" t="shared" si="49" ref="H122:H131">G122/B122</f>
        <v>0.5347727272727274</v>
      </c>
      <c r="I122" s="181"/>
      <c r="J122" s="182"/>
      <c r="K122" s="178">
        <f aca="true" t="shared" si="50" ref="K122:K131">IF(I122&gt;0,J122*I122,J122*H122)</f>
        <v>0</v>
      </c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  <c r="AK122" s="57"/>
      <c r="AL122" s="57"/>
      <c r="AM122" s="57"/>
      <c r="AN122" s="57"/>
      <c r="AO122" s="57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7"/>
      <c r="BG122" s="57"/>
      <c r="BH122" s="57"/>
      <c r="BI122" s="57"/>
      <c r="BJ122" s="57"/>
      <c r="BK122" s="57"/>
      <c r="BL122" s="57"/>
      <c r="BM122" s="57"/>
      <c r="BN122" s="57"/>
      <c r="BO122" s="57"/>
      <c r="BP122" s="57"/>
      <c r="BQ122" s="57"/>
      <c r="BR122" s="57"/>
      <c r="BS122" s="57"/>
      <c r="BT122" s="57"/>
      <c r="BU122" s="57"/>
      <c r="BV122" s="57"/>
      <c r="BW122" s="57"/>
      <c r="BX122" s="57"/>
      <c r="BY122" s="57"/>
      <c r="BZ122" s="57"/>
      <c r="CA122" s="57"/>
      <c r="CB122" s="57"/>
      <c r="CC122" s="57"/>
      <c r="CD122" s="57"/>
      <c r="CE122" s="57"/>
      <c r="CF122" s="57"/>
      <c r="CG122" s="57"/>
      <c r="CH122" s="57"/>
      <c r="CI122" s="57"/>
      <c r="CJ122" s="57"/>
      <c r="CK122" s="57"/>
      <c r="CL122" s="57"/>
      <c r="CM122" s="57"/>
      <c r="CN122" s="57"/>
      <c r="CO122" s="57"/>
      <c r="CP122" s="57"/>
      <c r="CQ122" s="57"/>
      <c r="CR122" s="57"/>
      <c r="CS122" s="57"/>
      <c r="CT122" s="57"/>
      <c r="CU122" s="57"/>
      <c r="CV122" s="57"/>
      <c r="CW122" s="57"/>
      <c r="CX122" s="57"/>
      <c r="CY122" s="57"/>
      <c r="CZ122" s="57"/>
      <c r="DA122" s="57"/>
      <c r="DB122" s="57"/>
      <c r="DC122" s="57"/>
      <c r="DD122" s="57"/>
      <c r="DE122" s="57"/>
      <c r="DF122" s="57"/>
      <c r="DG122" s="57"/>
      <c r="DH122" s="57"/>
      <c r="DI122" s="57"/>
      <c r="DJ122" s="57"/>
      <c r="DK122" s="57"/>
      <c r="DL122" s="57"/>
      <c r="DM122" s="57"/>
      <c r="DN122" s="57"/>
      <c r="DO122" s="57"/>
      <c r="DP122" s="57"/>
      <c r="DQ122" s="57"/>
      <c r="DR122" s="57"/>
      <c r="DS122" s="57"/>
      <c r="DT122" s="57"/>
      <c r="DU122" s="57"/>
      <c r="DV122" s="57"/>
      <c r="DW122" s="57"/>
      <c r="DX122" s="57"/>
      <c r="DY122" s="57"/>
      <c r="DZ122" s="57"/>
      <c r="EA122" s="57"/>
      <c r="EB122" s="57"/>
      <c r="EC122" s="57"/>
      <c r="ED122" s="57"/>
      <c r="EE122" s="57"/>
      <c r="EF122" s="57"/>
      <c r="EG122" s="57"/>
      <c r="EH122" s="57"/>
      <c r="EI122" s="57"/>
      <c r="EJ122" s="57"/>
      <c r="EK122" s="57"/>
      <c r="EL122" s="57"/>
      <c r="EM122" s="57"/>
      <c r="EN122" s="57"/>
      <c r="EO122" s="57"/>
      <c r="EP122" s="57"/>
      <c r="EQ122" s="57"/>
      <c r="ER122" s="57"/>
      <c r="ES122" s="57"/>
      <c r="ET122" s="57"/>
      <c r="EU122" s="57"/>
      <c r="EV122" s="57"/>
      <c r="EW122" s="57"/>
      <c r="EX122" s="57"/>
      <c r="EY122" s="57"/>
      <c r="EZ122" s="57"/>
      <c r="FA122" s="57"/>
      <c r="FB122" s="57"/>
      <c r="FC122" s="57"/>
      <c r="FD122" s="57"/>
      <c r="FE122" s="57"/>
      <c r="FF122" s="57"/>
      <c r="FG122" s="57"/>
      <c r="FH122" s="57"/>
      <c r="FI122" s="57"/>
      <c r="FJ122" s="57"/>
      <c r="FK122" s="57"/>
      <c r="FL122" s="57"/>
      <c r="FM122" s="57"/>
      <c r="FN122" s="57"/>
      <c r="FO122" s="57"/>
      <c r="FP122" s="57"/>
      <c r="FQ122" s="57"/>
      <c r="FR122" s="57"/>
      <c r="FS122" s="57"/>
      <c r="FT122" s="57"/>
      <c r="FU122" s="57"/>
      <c r="FV122" s="57"/>
      <c r="FW122" s="57"/>
      <c r="FX122" s="57"/>
      <c r="FY122" s="57"/>
      <c r="FZ122" s="57"/>
      <c r="GA122" s="57"/>
      <c r="GB122" s="57"/>
      <c r="GC122" s="57"/>
      <c r="GD122" s="57"/>
      <c r="GE122" s="57"/>
      <c r="GF122" s="57"/>
      <c r="GG122" s="57"/>
      <c r="GH122" s="57"/>
      <c r="GI122" s="57"/>
      <c r="GJ122" s="57"/>
      <c r="GK122" s="57"/>
      <c r="GL122" s="57"/>
      <c r="GM122" s="57"/>
      <c r="GN122" s="57"/>
      <c r="GO122" s="57"/>
      <c r="GP122" s="57"/>
      <c r="GQ122" s="57"/>
      <c r="GR122" s="57"/>
      <c r="GS122" s="57"/>
      <c r="GT122" s="57"/>
      <c r="GU122" s="57"/>
      <c r="GV122" s="57"/>
      <c r="GW122" s="57"/>
      <c r="GX122" s="57"/>
      <c r="GY122" s="57"/>
      <c r="GZ122" s="57"/>
      <c r="HA122" s="57"/>
      <c r="HB122" s="57"/>
      <c r="HC122" s="57"/>
      <c r="HD122" s="57"/>
      <c r="HE122" s="57"/>
      <c r="HF122" s="57"/>
    </row>
    <row r="123" spans="1:214" s="9" customFormat="1" ht="15.75" customHeight="1">
      <c r="A123" s="32" t="s">
        <v>329</v>
      </c>
      <c r="B123" s="172">
        <v>160</v>
      </c>
      <c r="C123" s="7">
        <v>12.25</v>
      </c>
      <c r="D123" s="34">
        <v>14.75</v>
      </c>
      <c r="E123" s="7">
        <f t="shared" si="46"/>
        <v>12.25</v>
      </c>
      <c r="F123" s="7">
        <f t="shared" si="47"/>
        <v>12.8625</v>
      </c>
      <c r="G123" s="7">
        <f t="shared" si="48"/>
        <v>10.078409090909092</v>
      </c>
      <c r="H123" s="7">
        <f t="shared" si="49"/>
        <v>0.06299005681818183</v>
      </c>
      <c r="I123" s="15"/>
      <c r="J123" s="130"/>
      <c r="K123" s="132">
        <f t="shared" si="50"/>
        <v>0</v>
      </c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  <c r="AK123" s="57"/>
      <c r="AL123" s="57"/>
      <c r="AM123" s="57"/>
      <c r="AN123" s="57"/>
      <c r="AO123" s="57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7"/>
      <c r="BG123" s="57"/>
      <c r="BH123" s="57"/>
      <c r="BI123" s="57"/>
      <c r="BJ123" s="57"/>
      <c r="BK123" s="57"/>
      <c r="BL123" s="57"/>
      <c r="BM123" s="57"/>
      <c r="BN123" s="57"/>
      <c r="BO123" s="57"/>
      <c r="BP123" s="57"/>
      <c r="BQ123" s="57"/>
      <c r="BR123" s="57"/>
      <c r="BS123" s="57"/>
      <c r="BT123" s="57"/>
      <c r="BU123" s="57"/>
      <c r="BV123" s="57"/>
      <c r="BW123" s="57"/>
      <c r="BX123" s="57"/>
      <c r="BY123" s="57"/>
      <c r="BZ123" s="57"/>
      <c r="CA123" s="57"/>
      <c r="CB123" s="57"/>
      <c r="CC123" s="57"/>
      <c r="CD123" s="57"/>
      <c r="CE123" s="57"/>
      <c r="CF123" s="57"/>
      <c r="CG123" s="57"/>
      <c r="CH123" s="57"/>
      <c r="CI123" s="57"/>
      <c r="CJ123" s="57"/>
      <c r="CK123" s="57"/>
      <c r="CL123" s="57"/>
      <c r="CM123" s="57"/>
      <c r="CN123" s="57"/>
      <c r="CO123" s="57"/>
      <c r="CP123" s="57"/>
      <c r="CQ123" s="57"/>
      <c r="CR123" s="57"/>
      <c r="CS123" s="57"/>
      <c r="CT123" s="57"/>
      <c r="CU123" s="57"/>
      <c r="CV123" s="57"/>
      <c r="CW123" s="57"/>
      <c r="CX123" s="57"/>
      <c r="CY123" s="57"/>
      <c r="CZ123" s="57"/>
      <c r="DA123" s="57"/>
      <c r="DB123" s="57"/>
      <c r="DC123" s="57"/>
      <c r="DD123" s="57"/>
      <c r="DE123" s="57"/>
      <c r="DF123" s="57"/>
      <c r="DG123" s="57"/>
      <c r="DH123" s="57"/>
      <c r="DI123" s="57"/>
      <c r="DJ123" s="57"/>
      <c r="DK123" s="57"/>
      <c r="DL123" s="57"/>
      <c r="DM123" s="57"/>
      <c r="DN123" s="57"/>
      <c r="DO123" s="57"/>
      <c r="DP123" s="57"/>
      <c r="DQ123" s="57"/>
      <c r="DR123" s="57"/>
      <c r="DS123" s="57"/>
      <c r="DT123" s="57"/>
      <c r="DU123" s="57"/>
      <c r="DV123" s="57"/>
      <c r="DW123" s="57"/>
      <c r="DX123" s="57"/>
      <c r="DY123" s="57"/>
      <c r="DZ123" s="57"/>
      <c r="EA123" s="57"/>
      <c r="EB123" s="57"/>
      <c r="EC123" s="57"/>
      <c r="ED123" s="57"/>
      <c r="EE123" s="57"/>
      <c r="EF123" s="57"/>
      <c r="EG123" s="57"/>
      <c r="EH123" s="57"/>
      <c r="EI123" s="57"/>
      <c r="EJ123" s="57"/>
      <c r="EK123" s="57"/>
      <c r="EL123" s="57"/>
      <c r="EM123" s="57"/>
      <c r="EN123" s="57"/>
      <c r="EO123" s="57"/>
      <c r="EP123" s="57"/>
      <c r="EQ123" s="57"/>
      <c r="ER123" s="57"/>
      <c r="ES123" s="57"/>
      <c r="ET123" s="57"/>
      <c r="EU123" s="57"/>
      <c r="EV123" s="57"/>
      <c r="EW123" s="57"/>
      <c r="EX123" s="57"/>
      <c r="EY123" s="57"/>
      <c r="EZ123" s="57"/>
      <c r="FA123" s="57"/>
      <c r="FB123" s="57"/>
      <c r="FC123" s="57"/>
      <c r="FD123" s="57"/>
      <c r="FE123" s="57"/>
      <c r="FF123" s="57"/>
      <c r="FG123" s="57"/>
      <c r="FH123" s="57"/>
      <c r="FI123" s="57"/>
      <c r="FJ123" s="57"/>
      <c r="FK123" s="57"/>
      <c r="FL123" s="57"/>
      <c r="FM123" s="57"/>
      <c r="FN123" s="57"/>
      <c r="FO123" s="57"/>
      <c r="FP123" s="57"/>
      <c r="FQ123" s="57"/>
      <c r="FR123" s="57"/>
      <c r="FS123" s="57"/>
      <c r="FT123" s="57"/>
      <c r="FU123" s="57"/>
      <c r="FV123" s="57"/>
      <c r="FW123" s="57"/>
      <c r="FX123" s="57"/>
      <c r="FY123" s="57"/>
      <c r="FZ123" s="57"/>
      <c r="GA123" s="57"/>
      <c r="GB123" s="57"/>
      <c r="GC123" s="57"/>
      <c r="GD123" s="57"/>
      <c r="GE123" s="57"/>
      <c r="GF123" s="57"/>
      <c r="GG123" s="57"/>
      <c r="GH123" s="57"/>
      <c r="GI123" s="57"/>
      <c r="GJ123" s="57"/>
      <c r="GK123" s="57"/>
      <c r="GL123" s="57"/>
      <c r="GM123" s="57"/>
      <c r="GN123" s="57"/>
      <c r="GO123" s="57"/>
      <c r="GP123" s="57"/>
      <c r="GQ123" s="57"/>
      <c r="GR123" s="57"/>
      <c r="GS123" s="57"/>
      <c r="GT123" s="57"/>
      <c r="GU123" s="57"/>
      <c r="GV123" s="57"/>
      <c r="GW123" s="57"/>
      <c r="GX123" s="57"/>
      <c r="GY123" s="57"/>
      <c r="GZ123" s="57"/>
      <c r="HA123" s="57"/>
      <c r="HB123" s="57"/>
      <c r="HC123" s="57"/>
      <c r="HD123" s="57"/>
      <c r="HE123" s="57"/>
      <c r="HF123" s="57"/>
    </row>
    <row r="124" spans="1:214" s="9" customFormat="1" ht="15.75" customHeight="1">
      <c r="A124" s="173" t="s">
        <v>330</v>
      </c>
      <c r="B124" s="180">
        <v>100</v>
      </c>
      <c r="C124" s="175">
        <v>13</v>
      </c>
      <c r="D124" s="176">
        <v>15.75</v>
      </c>
      <c r="E124" s="175">
        <f t="shared" si="46"/>
        <v>13</v>
      </c>
      <c r="F124" s="175">
        <f t="shared" si="47"/>
        <v>13.65</v>
      </c>
      <c r="G124" s="175">
        <f t="shared" si="48"/>
        <v>10.695454545454547</v>
      </c>
      <c r="H124" s="175">
        <f t="shared" si="49"/>
        <v>0.10695454545454547</v>
      </c>
      <c r="I124" s="181"/>
      <c r="J124" s="182"/>
      <c r="K124" s="178">
        <f t="shared" si="50"/>
        <v>0</v>
      </c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  <c r="AK124" s="57"/>
      <c r="AL124" s="57"/>
      <c r="AM124" s="57"/>
      <c r="AN124" s="57"/>
      <c r="AO124" s="57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7"/>
      <c r="BG124" s="57"/>
      <c r="BH124" s="57"/>
      <c r="BI124" s="57"/>
      <c r="BJ124" s="57"/>
      <c r="BK124" s="57"/>
      <c r="BL124" s="57"/>
      <c r="BM124" s="57"/>
      <c r="BN124" s="57"/>
      <c r="BO124" s="57"/>
      <c r="BP124" s="57"/>
      <c r="BQ124" s="57"/>
      <c r="BR124" s="57"/>
      <c r="BS124" s="57"/>
      <c r="BT124" s="57"/>
      <c r="BU124" s="57"/>
      <c r="BV124" s="57"/>
      <c r="BW124" s="57"/>
      <c r="BX124" s="57"/>
      <c r="BY124" s="57"/>
      <c r="BZ124" s="57"/>
      <c r="CA124" s="57"/>
      <c r="CB124" s="57"/>
      <c r="CC124" s="57"/>
      <c r="CD124" s="57"/>
      <c r="CE124" s="57"/>
      <c r="CF124" s="57"/>
      <c r="CG124" s="57"/>
      <c r="CH124" s="57"/>
      <c r="CI124" s="57"/>
      <c r="CJ124" s="57"/>
      <c r="CK124" s="57"/>
      <c r="CL124" s="57"/>
      <c r="CM124" s="57"/>
      <c r="CN124" s="57"/>
      <c r="CO124" s="57"/>
      <c r="CP124" s="57"/>
      <c r="CQ124" s="57"/>
      <c r="CR124" s="57"/>
      <c r="CS124" s="57"/>
      <c r="CT124" s="57"/>
      <c r="CU124" s="57"/>
      <c r="CV124" s="57"/>
      <c r="CW124" s="57"/>
      <c r="CX124" s="57"/>
      <c r="CY124" s="57"/>
      <c r="CZ124" s="57"/>
      <c r="DA124" s="57"/>
      <c r="DB124" s="57"/>
      <c r="DC124" s="57"/>
      <c r="DD124" s="57"/>
      <c r="DE124" s="57"/>
      <c r="DF124" s="57"/>
      <c r="DG124" s="57"/>
      <c r="DH124" s="57"/>
      <c r="DI124" s="57"/>
      <c r="DJ124" s="57"/>
      <c r="DK124" s="57"/>
      <c r="DL124" s="57"/>
      <c r="DM124" s="57"/>
      <c r="DN124" s="57"/>
      <c r="DO124" s="57"/>
      <c r="DP124" s="57"/>
      <c r="DQ124" s="57"/>
      <c r="DR124" s="57"/>
      <c r="DS124" s="57"/>
      <c r="DT124" s="57"/>
      <c r="DU124" s="57"/>
      <c r="DV124" s="57"/>
      <c r="DW124" s="57"/>
      <c r="DX124" s="57"/>
      <c r="DY124" s="57"/>
      <c r="DZ124" s="57"/>
      <c r="EA124" s="57"/>
      <c r="EB124" s="57"/>
      <c r="EC124" s="57"/>
      <c r="ED124" s="57"/>
      <c r="EE124" s="57"/>
      <c r="EF124" s="57"/>
      <c r="EG124" s="57"/>
      <c r="EH124" s="57"/>
      <c r="EI124" s="57"/>
      <c r="EJ124" s="57"/>
      <c r="EK124" s="57"/>
      <c r="EL124" s="57"/>
      <c r="EM124" s="57"/>
      <c r="EN124" s="57"/>
      <c r="EO124" s="57"/>
      <c r="EP124" s="57"/>
      <c r="EQ124" s="57"/>
      <c r="ER124" s="57"/>
      <c r="ES124" s="57"/>
      <c r="ET124" s="57"/>
      <c r="EU124" s="57"/>
      <c r="EV124" s="57"/>
      <c r="EW124" s="57"/>
      <c r="EX124" s="57"/>
      <c r="EY124" s="57"/>
      <c r="EZ124" s="57"/>
      <c r="FA124" s="57"/>
      <c r="FB124" s="57"/>
      <c r="FC124" s="57"/>
      <c r="FD124" s="57"/>
      <c r="FE124" s="57"/>
      <c r="FF124" s="57"/>
      <c r="FG124" s="57"/>
      <c r="FH124" s="57"/>
      <c r="FI124" s="57"/>
      <c r="FJ124" s="57"/>
      <c r="FK124" s="57"/>
      <c r="FL124" s="57"/>
      <c r="FM124" s="57"/>
      <c r="FN124" s="57"/>
      <c r="FO124" s="57"/>
      <c r="FP124" s="57"/>
      <c r="FQ124" s="57"/>
      <c r="FR124" s="57"/>
      <c r="FS124" s="57"/>
      <c r="FT124" s="57"/>
      <c r="FU124" s="57"/>
      <c r="FV124" s="57"/>
      <c r="FW124" s="57"/>
      <c r="FX124" s="57"/>
      <c r="FY124" s="57"/>
      <c r="FZ124" s="57"/>
      <c r="GA124" s="57"/>
      <c r="GB124" s="57"/>
      <c r="GC124" s="57"/>
      <c r="GD124" s="57"/>
      <c r="GE124" s="57"/>
      <c r="GF124" s="57"/>
      <c r="GG124" s="57"/>
      <c r="GH124" s="57"/>
      <c r="GI124" s="57"/>
      <c r="GJ124" s="57"/>
      <c r="GK124" s="57"/>
      <c r="GL124" s="57"/>
      <c r="GM124" s="57"/>
      <c r="GN124" s="57"/>
      <c r="GO124" s="57"/>
      <c r="GP124" s="57"/>
      <c r="GQ124" s="57"/>
      <c r="GR124" s="57"/>
      <c r="GS124" s="57"/>
      <c r="GT124" s="57"/>
      <c r="GU124" s="57"/>
      <c r="GV124" s="57"/>
      <c r="GW124" s="57"/>
      <c r="GX124" s="57"/>
      <c r="GY124" s="57"/>
      <c r="GZ124" s="57"/>
      <c r="HA124" s="57"/>
      <c r="HB124" s="57"/>
      <c r="HC124" s="57"/>
      <c r="HD124" s="57"/>
      <c r="HE124" s="57"/>
      <c r="HF124" s="57"/>
    </row>
    <row r="125" spans="1:214" s="9" customFormat="1" ht="15.75" customHeight="1">
      <c r="A125" s="32" t="s">
        <v>331</v>
      </c>
      <c r="B125" s="172">
        <v>3</v>
      </c>
      <c r="C125" s="7">
        <v>10.5</v>
      </c>
      <c r="D125" s="34">
        <v>12.5</v>
      </c>
      <c r="E125" s="7">
        <f t="shared" si="46"/>
        <v>10.5</v>
      </c>
      <c r="F125" s="7">
        <f t="shared" si="47"/>
        <v>11.025</v>
      </c>
      <c r="G125" s="7">
        <f t="shared" si="48"/>
        <v>8.638636363636364</v>
      </c>
      <c r="H125" s="7">
        <f t="shared" si="49"/>
        <v>2.8795454545454544</v>
      </c>
      <c r="I125" s="15"/>
      <c r="J125" s="130"/>
      <c r="K125" s="132">
        <f t="shared" si="50"/>
        <v>0</v>
      </c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57"/>
      <c r="AN125" s="57"/>
      <c r="AO125" s="57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7"/>
      <c r="BG125" s="57"/>
      <c r="BH125" s="57"/>
      <c r="BI125" s="57"/>
      <c r="BJ125" s="57"/>
      <c r="BK125" s="57"/>
      <c r="BL125" s="57"/>
      <c r="BM125" s="57"/>
      <c r="BN125" s="57"/>
      <c r="BO125" s="57"/>
      <c r="BP125" s="57"/>
      <c r="BQ125" s="57"/>
      <c r="BR125" s="57"/>
      <c r="BS125" s="57"/>
      <c r="BT125" s="57"/>
      <c r="BU125" s="57"/>
      <c r="BV125" s="57"/>
      <c r="BW125" s="57"/>
      <c r="BX125" s="57"/>
      <c r="BY125" s="57"/>
      <c r="BZ125" s="57"/>
      <c r="CA125" s="57"/>
      <c r="CB125" s="57"/>
      <c r="CC125" s="57"/>
      <c r="CD125" s="57"/>
      <c r="CE125" s="57"/>
      <c r="CF125" s="57"/>
      <c r="CG125" s="57"/>
      <c r="CH125" s="57"/>
      <c r="CI125" s="57"/>
      <c r="CJ125" s="57"/>
      <c r="CK125" s="57"/>
      <c r="CL125" s="57"/>
      <c r="CM125" s="57"/>
      <c r="CN125" s="57"/>
      <c r="CO125" s="57"/>
      <c r="CP125" s="57"/>
      <c r="CQ125" s="57"/>
      <c r="CR125" s="57"/>
      <c r="CS125" s="57"/>
      <c r="CT125" s="57"/>
      <c r="CU125" s="57"/>
      <c r="CV125" s="57"/>
      <c r="CW125" s="57"/>
      <c r="CX125" s="57"/>
      <c r="CY125" s="57"/>
      <c r="CZ125" s="57"/>
      <c r="DA125" s="57"/>
      <c r="DB125" s="57"/>
      <c r="DC125" s="57"/>
      <c r="DD125" s="57"/>
      <c r="DE125" s="57"/>
      <c r="DF125" s="57"/>
      <c r="DG125" s="57"/>
      <c r="DH125" s="57"/>
      <c r="DI125" s="57"/>
      <c r="DJ125" s="57"/>
      <c r="DK125" s="57"/>
      <c r="DL125" s="57"/>
      <c r="DM125" s="57"/>
      <c r="DN125" s="57"/>
      <c r="DO125" s="57"/>
      <c r="DP125" s="57"/>
      <c r="DQ125" s="57"/>
      <c r="DR125" s="57"/>
      <c r="DS125" s="57"/>
      <c r="DT125" s="57"/>
      <c r="DU125" s="57"/>
      <c r="DV125" s="57"/>
      <c r="DW125" s="57"/>
      <c r="DX125" s="57"/>
      <c r="DY125" s="57"/>
      <c r="DZ125" s="57"/>
      <c r="EA125" s="57"/>
      <c r="EB125" s="57"/>
      <c r="EC125" s="57"/>
      <c r="ED125" s="57"/>
      <c r="EE125" s="57"/>
      <c r="EF125" s="57"/>
      <c r="EG125" s="57"/>
      <c r="EH125" s="57"/>
      <c r="EI125" s="57"/>
      <c r="EJ125" s="57"/>
      <c r="EK125" s="57"/>
      <c r="EL125" s="57"/>
      <c r="EM125" s="57"/>
      <c r="EN125" s="57"/>
      <c r="EO125" s="57"/>
      <c r="EP125" s="57"/>
      <c r="EQ125" s="57"/>
      <c r="ER125" s="57"/>
      <c r="ES125" s="57"/>
      <c r="ET125" s="57"/>
      <c r="EU125" s="57"/>
      <c r="EV125" s="57"/>
      <c r="EW125" s="57"/>
      <c r="EX125" s="57"/>
      <c r="EY125" s="57"/>
      <c r="EZ125" s="57"/>
      <c r="FA125" s="57"/>
      <c r="FB125" s="57"/>
      <c r="FC125" s="57"/>
      <c r="FD125" s="57"/>
      <c r="FE125" s="57"/>
      <c r="FF125" s="57"/>
      <c r="FG125" s="57"/>
      <c r="FH125" s="57"/>
      <c r="FI125" s="57"/>
      <c r="FJ125" s="57"/>
      <c r="FK125" s="57"/>
      <c r="FL125" s="57"/>
      <c r="FM125" s="57"/>
      <c r="FN125" s="57"/>
      <c r="FO125" s="57"/>
      <c r="FP125" s="57"/>
      <c r="FQ125" s="57"/>
      <c r="FR125" s="57"/>
      <c r="FS125" s="57"/>
      <c r="FT125" s="57"/>
      <c r="FU125" s="57"/>
      <c r="FV125" s="57"/>
      <c r="FW125" s="57"/>
      <c r="FX125" s="57"/>
      <c r="FY125" s="57"/>
      <c r="FZ125" s="57"/>
      <c r="GA125" s="57"/>
      <c r="GB125" s="57"/>
      <c r="GC125" s="57"/>
      <c r="GD125" s="57"/>
      <c r="GE125" s="57"/>
      <c r="GF125" s="57"/>
      <c r="GG125" s="57"/>
      <c r="GH125" s="57"/>
      <c r="GI125" s="57"/>
      <c r="GJ125" s="57"/>
      <c r="GK125" s="57"/>
      <c r="GL125" s="57"/>
      <c r="GM125" s="57"/>
      <c r="GN125" s="57"/>
      <c r="GO125" s="57"/>
      <c r="GP125" s="57"/>
      <c r="GQ125" s="57"/>
      <c r="GR125" s="57"/>
      <c r="GS125" s="57"/>
      <c r="GT125" s="57"/>
      <c r="GU125" s="57"/>
      <c r="GV125" s="57"/>
      <c r="GW125" s="57"/>
      <c r="GX125" s="57"/>
      <c r="GY125" s="57"/>
      <c r="GZ125" s="57"/>
      <c r="HA125" s="57"/>
      <c r="HB125" s="57"/>
      <c r="HC125" s="57"/>
      <c r="HD125" s="57"/>
      <c r="HE125" s="57"/>
      <c r="HF125" s="57"/>
    </row>
    <row r="126" spans="1:214" s="9" customFormat="1" ht="15.75" customHeight="1">
      <c r="A126" s="173" t="s">
        <v>332</v>
      </c>
      <c r="B126" s="180">
        <v>20</v>
      </c>
      <c r="C126" s="175">
        <v>13</v>
      </c>
      <c r="D126" s="176">
        <v>15.75</v>
      </c>
      <c r="E126" s="175">
        <f t="shared" si="46"/>
        <v>13</v>
      </c>
      <c r="F126" s="175">
        <f t="shared" si="47"/>
        <v>13.65</v>
      </c>
      <c r="G126" s="175">
        <f t="shared" si="48"/>
        <v>10.695454545454547</v>
      </c>
      <c r="H126" s="175">
        <f t="shared" si="49"/>
        <v>0.5347727272727274</v>
      </c>
      <c r="I126" s="181"/>
      <c r="J126" s="182"/>
      <c r="K126" s="178">
        <f t="shared" si="50"/>
        <v>0</v>
      </c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  <c r="AK126" s="57"/>
      <c r="AL126" s="57"/>
      <c r="AM126" s="57"/>
      <c r="AN126" s="57"/>
      <c r="AO126" s="57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7"/>
      <c r="BG126" s="57"/>
      <c r="BH126" s="57"/>
      <c r="BI126" s="57"/>
      <c r="BJ126" s="57"/>
      <c r="BK126" s="57"/>
      <c r="BL126" s="57"/>
      <c r="BM126" s="57"/>
      <c r="BN126" s="57"/>
      <c r="BO126" s="57"/>
      <c r="BP126" s="57"/>
      <c r="BQ126" s="57"/>
      <c r="BR126" s="57"/>
      <c r="BS126" s="57"/>
      <c r="BT126" s="57"/>
      <c r="BU126" s="57"/>
      <c r="BV126" s="57"/>
      <c r="BW126" s="57"/>
      <c r="BX126" s="57"/>
      <c r="BY126" s="57"/>
      <c r="BZ126" s="57"/>
      <c r="CA126" s="57"/>
      <c r="CB126" s="57"/>
      <c r="CC126" s="57"/>
      <c r="CD126" s="57"/>
      <c r="CE126" s="57"/>
      <c r="CF126" s="57"/>
      <c r="CG126" s="57"/>
      <c r="CH126" s="57"/>
      <c r="CI126" s="57"/>
      <c r="CJ126" s="57"/>
      <c r="CK126" s="57"/>
      <c r="CL126" s="57"/>
      <c r="CM126" s="57"/>
      <c r="CN126" s="57"/>
      <c r="CO126" s="57"/>
      <c r="CP126" s="57"/>
      <c r="CQ126" s="57"/>
      <c r="CR126" s="57"/>
      <c r="CS126" s="57"/>
      <c r="CT126" s="57"/>
      <c r="CU126" s="57"/>
      <c r="CV126" s="57"/>
      <c r="CW126" s="57"/>
      <c r="CX126" s="57"/>
      <c r="CY126" s="57"/>
      <c r="CZ126" s="57"/>
      <c r="DA126" s="57"/>
      <c r="DB126" s="57"/>
      <c r="DC126" s="57"/>
      <c r="DD126" s="57"/>
      <c r="DE126" s="57"/>
      <c r="DF126" s="57"/>
      <c r="DG126" s="57"/>
      <c r="DH126" s="57"/>
      <c r="DI126" s="57"/>
      <c r="DJ126" s="57"/>
      <c r="DK126" s="57"/>
      <c r="DL126" s="57"/>
      <c r="DM126" s="57"/>
      <c r="DN126" s="57"/>
      <c r="DO126" s="57"/>
      <c r="DP126" s="57"/>
      <c r="DQ126" s="57"/>
      <c r="DR126" s="57"/>
      <c r="DS126" s="57"/>
      <c r="DT126" s="57"/>
      <c r="DU126" s="57"/>
      <c r="DV126" s="57"/>
      <c r="DW126" s="57"/>
      <c r="DX126" s="57"/>
      <c r="DY126" s="57"/>
      <c r="DZ126" s="57"/>
      <c r="EA126" s="57"/>
      <c r="EB126" s="57"/>
      <c r="EC126" s="57"/>
      <c r="ED126" s="57"/>
      <c r="EE126" s="57"/>
      <c r="EF126" s="57"/>
      <c r="EG126" s="57"/>
      <c r="EH126" s="57"/>
      <c r="EI126" s="57"/>
      <c r="EJ126" s="57"/>
      <c r="EK126" s="57"/>
      <c r="EL126" s="57"/>
      <c r="EM126" s="57"/>
      <c r="EN126" s="57"/>
      <c r="EO126" s="57"/>
      <c r="EP126" s="57"/>
      <c r="EQ126" s="57"/>
      <c r="ER126" s="57"/>
      <c r="ES126" s="57"/>
      <c r="ET126" s="57"/>
      <c r="EU126" s="57"/>
      <c r="EV126" s="57"/>
      <c r="EW126" s="57"/>
      <c r="EX126" s="57"/>
      <c r="EY126" s="57"/>
      <c r="EZ126" s="57"/>
      <c r="FA126" s="57"/>
      <c r="FB126" s="57"/>
      <c r="FC126" s="57"/>
      <c r="FD126" s="57"/>
      <c r="FE126" s="57"/>
      <c r="FF126" s="57"/>
      <c r="FG126" s="57"/>
      <c r="FH126" s="57"/>
      <c r="FI126" s="57"/>
      <c r="FJ126" s="57"/>
      <c r="FK126" s="57"/>
      <c r="FL126" s="57"/>
      <c r="FM126" s="57"/>
      <c r="FN126" s="57"/>
      <c r="FO126" s="57"/>
      <c r="FP126" s="57"/>
      <c r="FQ126" s="57"/>
      <c r="FR126" s="57"/>
      <c r="FS126" s="57"/>
      <c r="FT126" s="57"/>
      <c r="FU126" s="57"/>
      <c r="FV126" s="57"/>
      <c r="FW126" s="57"/>
      <c r="FX126" s="57"/>
      <c r="FY126" s="57"/>
      <c r="FZ126" s="57"/>
      <c r="GA126" s="57"/>
      <c r="GB126" s="57"/>
      <c r="GC126" s="57"/>
      <c r="GD126" s="57"/>
      <c r="GE126" s="57"/>
      <c r="GF126" s="57"/>
      <c r="GG126" s="57"/>
      <c r="GH126" s="57"/>
      <c r="GI126" s="57"/>
      <c r="GJ126" s="57"/>
      <c r="GK126" s="57"/>
      <c r="GL126" s="57"/>
      <c r="GM126" s="57"/>
      <c r="GN126" s="57"/>
      <c r="GO126" s="57"/>
      <c r="GP126" s="57"/>
      <c r="GQ126" s="57"/>
      <c r="GR126" s="57"/>
      <c r="GS126" s="57"/>
      <c r="GT126" s="57"/>
      <c r="GU126" s="57"/>
      <c r="GV126" s="57"/>
      <c r="GW126" s="57"/>
      <c r="GX126" s="57"/>
      <c r="GY126" s="57"/>
      <c r="GZ126" s="57"/>
      <c r="HA126" s="57"/>
      <c r="HB126" s="57"/>
      <c r="HC126" s="57"/>
      <c r="HD126" s="57"/>
      <c r="HE126" s="57"/>
      <c r="HF126" s="57"/>
    </row>
    <row r="127" spans="1:214" s="9" customFormat="1" ht="15.75" customHeight="1">
      <c r="A127" s="32" t="s">
        <v>333</v>
      </c>
      <c r="B127" s="172">
        <v>2</v>
      </c>
      <c r="C127" s="7">
        <v>15.75</v>
      </c>
      <c r="D127" s="34">
        <v>19</v>
      </c>
      <c r="E127" s="7">
        <f t="shared" si="46"/>
        <v>15.75</v>
      </c>
      <c r="F127" s="7">
        <f t="shared" si="47"/>
        <v>16.5375</v>
      </c>
      <c r="G127" s="7">
        <f t="shared" si="48"/>
        <v>12.957954545454546</v>
      </c>
      <c r="H127" s="7">
        <f t="shared" si="49"/>
        <v>6.478977272727273</v>
      </c>
      <c r="I127" s="15"/>
      <c r="J127" s="130"/>
      <c r="K127" s="132">
        <f t="shared" si="50"/>
        <v>0</v>
      </c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  <c r="AK127" s="57"/>
      <c r="AL127" s="57"/>
      <c r="AM127" s="57"/>
      <c r="AN127" s="57"/>
      <c r="AO127" s="57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7"/>
      <c r="BG127" s="57"/>
      <c r="BH127" s="57"/>
      <c r="BI127" s="57"/>
      <c r="BJ127" s="57"/>
      <c r="BK127" s="57"/>
      <c r="BL127" s="57"/>
      <c r="BM127" s="57"/>
      <c r="BN127" s="57"/>
      <c r="BO127" s="57"/>
      <c r="BP127" s="57"/>
      <c r="BQ127" s="57"/>
      <c r="BR127" s="57"/>
      <c r="BS127" s="57"/>
      <c r="BT127" s="57"/>
      <c r="BU127" s="57"/>
      <c r="BV127" s="57"/>
      <c r="BW127" s="57"/>
      <c r="BX127" s="57"/>
      <c r="BY127" s="57"/>
      <c r="BZ127" s="57"/>
      <c r="CA127" s="57"/>
      <c r="CB127" s="57"/>
      <c r="CC127" s="57"/>
      <c r="CD127" s="57"/>
      <c r="CE127" s="57"/>
      <c r="CF127" s="57"/>
      <c r="CG127" s="57"/>
      <c r="CH127" s="57"/>
      <c r="CI127" s="57"/>
      <c r="CJ127" s="57"/>
      <c r="CK127" s="57"/>
      <c r="CL127" s="57"/>
      <c r="CM127" s="57"/>
      <c r="CN127" s="57"/>
      <c r="CO127" s="57"/>
      <c r="CP127" s="57"/>
      <c r="CQ127" s="57"/>
      <c r="CR127" s="57"/>
      <c r="CS127" s="57"/>
      <c r="CT127" s="57"/>
      <c r="CU127" s="57"/>
      <c r="CV127" s="57"/>
      <c r="CW127" s="57"/>
      <c r="CX127" s="57"/>
      <c r="CY127" s="57"/>
      <c r="CZ127" s="57"/>
      <c r="DA127" s="57"/>
      <c r="DB127" s="57"/>
      <c r="DC127" s="57"/>
      <c r="DD127" s="57"/>
      <c r="DE127" s="57"/>
      <c r="DF127" s="57"/>
      <c r="DG127" s="57"/>
      <c r="DH127" s="57"/>
      <c r="DI127" s="57"/>
      <c r="DJ127" s="57"/>
      <c r="DK127" s="57"/>
      <c r="DL127" s="57"/>
      <c r="DM127" s="57"/>
      <c r="DN127" s="57"/>
      <c r="DO127" s="57"/>
      <c r="DP127" s="57"/>
      <c r="DQ127" s="57"/>
      <c r="DR127" s="57"/>
      <c r="DS127" s="57"/>
      <c r="DT127" s="57"/>
      <c r="DU127" s="57"/>
      <c r="DV127" s="57"/>
      <c r="DW127" s="57"/>
      <c r="DX127" s="57"/>
      <c r="DY127" s="57"/>
      <c r="DZ127" s="57"/>
      <c r="EA127" s="57"/>
      <c r="EB127" s="57"/>
      <c r="EC127" s="57"/>
      <c r="ED127" s="57"/>
      <c r="EE127" s="57"/>
      <c r="EF127" s="57"/>
      <c r="EG127" s="57"/>
      <c r="EH127" s="57"/>
      <c r="EI127" s="57"/>
      <c r="EJ127" s="57"/>
      <c r="EK127" s="57"/>
      <c r="EL127" s="57"/>
      <c r="EM127" s="57"/>
      <c r="EN127" s="57"/>
      <c r="EO127" s="57"/>
      <c r="EP127" s="57"/>
      <c r="EQ127" s="57"/>
      <c r="ER127" s="57"/>
      <c r="ES127" s="57"/>
      <c r="ET127" s="57"/>
      <c r="EU127" s="57"/>
      <c r="EV127" s="57"/>
      <c r="EW127" s="57"/>
      <c r="EX127" s="57"/>
      <c r="EY127" s="57"/>
      <c r="EZ127" s="57"/>
      <c r="FA127" s="57"/>
      <c r="FB127" s="57"/>
      <c r="FC127" s="57"/>
      <c r="FD127" s="57"/>
      <c r="FE127" s="57"/>
      <c r="FF127" s="57"/>
      <c r="FG127" s="57"/>
      <c r="FH127" s="57"/>
      <c r="FI127" s="57"/>
      <c r="FJ127" s="57"/>
      <c r="FK127" s="57"/>
      <c r="FL127" s="57"/>
      <c r="FM127" s="57"/>
      <c r="FN127" s="57"/>
      <c r="FO127" s="57"/>
      <c r="FP127" s="57"/>
      <c r="FQ127" s="57"/>
      <c r="FR127" s="57"/>
      <c r="FS127" s="57"/>
      <c r="FT127" s="57"/>
      <c r="FU127" s="57"/>
      <c r="FV127" s="57"/>
      <c r="FW127" s="57"/>
      <c r="FX127" s="57"/>
      <c r="FY127" s="57"/>
      <c r="FZ127" s="57"/>
      <c r="GA127" s="57"/>
      <c r="GB127" s="57"/>
      <c r="GC127" s="57"/>
      <c r="GD127" s="57"/>
      <c r="GE127" s="57"/>
      <c r="GF127" s="57"/>
      <c r="GG127" s="57"/>
      <c r="GH127" s="57"/>
      <c r="GI127" s="57"/>
      <c r="GJ127" s="57"/>
      <c r="GK127" s="57"/>
      <c r="GL127" s="57"/>
      <c r="GM127" s="57"/>
      <c r="GN127" s="57"/>
      <c r="GO127" s="57"/>
      <c r="GP127" s="57"/>
      <c r="GQ127" s="57"/>
      <c r="GR127" s="57"/>
      <c r="GS127" s="57"/>
      <c r="GT127" s="57"/>
      <c r="GU127" s="57"/>
      <c r="GV127" s="57"/>
      <c r="GW127" s="57"/>
      <c r="GX127" s="57"/>
      <c r="GY127" s="57"/>
      <c r="GZ127" s="57"/>
      <c r="HA127" s="57"/>
      <c r="HB127" s="57"/>
      <c r="HC127" s="57"/>
      <c r="HD127" s="57"/>
      <c r="HE127" s="57"/>
      <c r="HF127" s="57"/>
    </row>
    <row r="128" spans="1:214" s="9" customFormat="1" ht="15.75" customHeight="1">
      <c r="A128" s="173" t="s">
        <v>334</v>
      </c>
      <c r="B128" s="180">
        <v>20</v>
      </c>
      <c r="C128" s="175">
        <v>13</v>
      </c>
      <c r="D128" s="176">
        <v>15.75</v>
      </c>
      <c r="E128" s="175">
        <f t="shared" si="46"/>
        <v>13</v>
      </c>
      <c r="F128" s="175">
        <f t="shared" si="47"/>
        <v>13.65</v>
      </c>
      <c r="G128" s="175">
        <f t="shared" si="48"/>
        <v>10.695454545454547</v>
      </c>
      <c r="H128" s="175">
        <f t="shared" si="49"/>
        <v>0.5347727272727274</v>
      </c>
      <c r="I128" s="181"/>
      <c r="J128" s="182"/>
      <c r="K128" s="178">
        <f t="shared" si="50"/>
        <v>0</v>
      </c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  <c r="AK128" s="57"/>
      <c r="AL128" s="57"/>
      <c r="AM128" s="57"/>
      <c r="AN128" s="57"/>
      <c r="AO128" s="57"/>
      <c r="AP128" s="57"/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7"/>
      <c r="BG128" s="57"/>
      <c r="BH128" s="57"/>
      <c r="BI128" s="57"/>
      <c r="BJ128" s="57"/>
      <c r="BK128" s="57"/>
      <c r="BL128" s="57"/>
      <c r="BM128" s="57"/>
      <c r="BN128" s="57"/>
      <c r="BO128" s="57"/>
      <c r="BP128" s="57"/>
      <c r="BQ128" s="57"/>
      <c r="BR128" s="57"/>
      <c r="BS128" s="57"/>
      <c r="BT128" s="57"/>
      <c r="BU128" s="57"/>
      <c r="BV128" s="57"/>
      <c r="BW128" s="57"/>
      <c r="BX128" s="57"/>
      <c r="BY128" s="57"/>
      <c r="BZ128" s="57"/>
      <c r="CA128" s="57"/>
      <c r="CB128" s="57"/>
      <c r="CC128" s="57"/>
      <c r="CD128" s="57"/>
      <c r="CE128" s="57"/>
      <c r="CF128" s="57"/>
      <c r="CG128" s="57"/>
      <c r="CH128" s="57"/>
      <c r="CI128" s="57"/>
      <c r="CJ128" s="57"/>
      <c r="CK128" s="57"/>
      <c r="CL128" s="57"/>
      <c r="CM128" s="57"/>
      <c r="CN128" s="57"/>
      <c r="CO128" s="57"/>
      <c r="CP128" s="57"/>
      <c r="CQ128" s="57"/>
      <c r="CR128" s="57"/>
      <c r="CS128" s="57"/>
      <c r="CT128" s="57"/>
      <c r="CU128" s="57"/>
      <c r="CV128" s="57"/>
      <c r="CW128" s="57"/>
      <c r="CX128" s="57"/>
      <c r="CY128" s="57"/>
      <c r="CZ128" s="57"/>
      <c r="DA128" s="57"/>
      <c r="DB128" s="57"/>
      <c r="DC128" s="57"/>
      <c r="DD128" s="57"/>
      <c r="DE128" s="57"/>
      <c r="DF128" s="57"/>
      <c r="DG128" s="57"/>
      <c r="DH128" s="57"/>
      <c r="DI128" s="57"/>
      <c r="DJ128" s="57"/>
      <c r="DK128" s="57"/>
      <c r="DL128" s="57"/>
      <c r="DM128" s="57"/>
      <c r="DN128" s="57"/>
      <c r="DO128" s="57"/>
      <c r="DP128" s="57"/>
      <c r="DQ128" s="57"/>
      <c r="DR128" s="57"/>
      <c r="DS128" s="57"/>
      <c r="DT128" s="57"/>
      <c r="DU128" s="57"/>
      <c r="DV128" s="57"/>
      <c r="DW128" s="57"/>
      <c r="DX128" s="57"/>
      <c r="DY128" s="57"/>
      <c r="DZ128" s="57"/>
      <c r="EA128" s="57"/>
      <c r="EB128" s="57"/>
      <c r="EC128" s="57"/>
      <c r="ED128" s="57"/>
      <c r="EE128" s="57"/>
      <c r="EF128" s="57"/>
      <c r="EG128" s="57"/>
      <c r="EH128" s="57"/>
      <c r="EI128" s="57"/>
      <c r="EJ128" s="57"/>
      <c r="EK128" s="57"/>
      <c r="EL128" s="57"/>
      <c r="EM128" s="57"/>
      <c r="EN128" s="57"/>
      <c r="EO128" s="57"/>
      <c r="EP128" s="57"/>
      <c r="EQ128" s="57"/>
      <c r="ER128" s="57"/>
      <c r="ES128" s="57"/>
      <c r="ET128" s="57"/>
      <c r="EU128" s="57"/>
      <c r="EV128" s="57"/>
      <c r="EW128" s="57"/>
      <c r="EX128" s="57"/>
      <c r="EY128" s="57"/>
      <c r="EZ128" s="57"/>
      <c r="FA128" s="57"/>
      <c r="FB128" s="57"/>
      <c r="FC128" s="57"/>
      <c r="FD128" s="57"/>
      <c r="FE128" s="57"/>
      <c r="FF128" s="57"/>
      <c r="FG128" s="57"/>
      <c r="FH128" s="57"/>
      <c r="FI128" s="57"/>
      <c r="FJ128" s="57"/>
      <c r="FK128" s="57"/>
      <c r="FL128" s="57"/>
      <c r="FM128" s="57"/>
      <c r="FN128" s="57"/>
      <c r="FO128" s="57"/>
      <c r="FP128" s="57"/>
      <c r="FQ128" s="57"/>
      <c r="FR128" s="57"/>
      <c r="FS128" s="57"/>
      <c r="FT128" s="57"/>
      <c r="FU128" s="57"/>
      <c r="FV128" s="57"/>
      <c r="FW128" s="57"/>
      <c r="FX128" s="57"/>
      <c r="FY128" s="57"/>
      <c r="FZ128" s="57"/>
      <c r="GA128" s="57"/>
      <c r="GB128" s="57"/>
      <c r="GC128" s="57"/>
      <c r="GD128" s="57"/>
      <c r="GE128" s="57"/>
      <c r="GF128" s="57"/>
      <c r="GG128" s="57"/>
      <c r="GH128" s="57"/>
      <c r="GI128" s="57"/>
      <c r="GJ128" s="57"/>
      <c r="GK128" s="57"/>
      <c r="GL128" s="57"/>
      <c r="GM128" s="57"/>
      <c r="GN128" s="57"/>
      <c r="GO128" s="57"/>
      <c r="GP128" s="57"/>
      <c r="GQ128" s="57"/>
      <c r="GR128" s="57"/>
      <c r="GS128" s="57"/>
      <c r="GT128" s="57"/>
      <c r="GU128" s="57"/>
      <c r="GV128" s="57"/>
      <c r="GW128" s="57"/>
      <c r="GX128" s="57"/>
      <c r="GY128" s="57"/>
      <c r="GZ128" s="57"/>
      <c r="HA128" s="57"/>
      <c r="HB128" s="57"/>
      <c r="HC128" s="57"/>
      <c r="HD128" s="57"/>
      <c r="HE128" s="57"/>
      <c r="HF128" s="57"/>
    </row>
    <row r="129" spans="1:214" s="9" customFormat="1" ht="15.75" customHeight="1">
      <c r="A129" s="32" t="s">
        <v>335</v>
      </c>
      <c r="B129" s="172">
        <v>1500</v>
      </c>
      <c r="C129" s="7">
        <v>10.5</v>
      </c>
      <c r="D129" s="34">
        <v>12.5</v>
      </c>
      <c r="E129" s="7">
        <f t="shared" si="46"/>
        <v>10.5</v>
      </c>
      <c r="F129" s="7">
        <f t="shared" si="47"/>
        <v>11.025</v>
      </c>
      <c r="G129" s="7">
        <f t="shared" si="48"/>
        <v>8.638636363636364</v>
      </c>
      <c r="H129" s="7">
        <f t="shared" si="49"/>
        <v>0.005759090909090909</v>
      </c>
      <c r="I129" s="15"/>
      <c r="J129" s="130"/>
      <c r="K129" s="132">
        <f t="shared" si="50"/>
        <v>0</v>
      </c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  <c r="AK129" s="57"/>
      <c r="AL129" s="57"/>
      <c r="AM129" s="57"/>
      <c r="AN129" s="57"/>
      <c r="AO129" s="57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7"/>
      <c r="BG129" s="57"/>
      <c r="BH129" s="57"/>
      <c r="BI129" s="57"/>
      <c r="BJ129" s="57"/>
      <c r="BK129" s="57"/>
      <c r="BL129" s="57"/>
      <c r="BM129" s="57"/>
      <c r="BN129" s="57"/>
      <c r="BO129" s="57"/>
      <c r="BP129" s="57"/>
      <c r="BQ129" s="57"/>
      <c r="BR129" s="57"/>
      <c r="BS129" s="57"/>
      <c r="BT129" s="57"/>
      <c r="BU129" s="57"/>
      <c r="BV129" s="57"/>
      <c r="BW129" s="57"/>
      <c r="BX129" s="57"/>
      <c r="BY129" s="57"/>
      <c r="BZ129" s="57"/>
      <c r="CA129" s="57"/>
      <c r="CB129" s="57"/>
      <c r="CC129" s="57"/>
      <c r="CD129" s="57"/>
      <c r="CE129" s="57"/>
      <c r="CF129" s="57"/>
      <c r="CG129" s="57"/>
      <c r="CH129" s="57"/>
      <c r="CI129" s="57"/>
      <c r="CJ129" s="57"/>
      <c r="CK129" s="57"/>
      <c r="CL129" s="57"/>
      <c r="CM129" s="57"/>
      <c r="CN129" s="57"/>
      <c r="CO129" s="57"/>
      <c r="CP129" s="57"/>
      <c r="CQ129" s="57"/>
      <c r="CR129" s="57"/>
      <c r="CS129" s="57"/>
      <c r="CT129" s="57"/>
      <c r="CU129" s="57"/>
      <c r="CV129" s="57"/>
      <c r="CW129" s="57"/>
      <c r="CX129" s="57"/>
      <c r="CY129" s="57"/>
      <c r="CZ129" s="57"/>
      <c r="DA129" s="57"/>
      <c r="DB129" s="57"/>
      <c r="DC129" s="57"/>
      <c r="DD129" s="57"/>
      <c r="DE129" s="57"/>
      <c r="DF129" s="57"/>
      <c r="DG129" s="57"/>
      <c r="DH129" s="57"/>
      <c r="DI129" s="57"/>
      <c r="DJ129" s="57"/>
      <c r="DK129" s="57"/>
      <c r="DL129" s="57"/>
      <c r="DM129" s="57"/>
      <c r="DN129" s="57"/>
      <c r="DO129" s="57"/>
      <c r="DP129" s="57"/>
      <c r="DQ129" s="57"/>
      <c r="DR129" s="57"/>
      <c r="DS129" s="57"/>
      <c r="DT129" s="57"/>
      <c r="DU129" s="57"/>
      <c r="DV129" s="57"/>
      <c r="DW129" s="57"/>
      <c r="DX129" s="57"/>
      <c r="DY129" s="57"/>
      <c r="DZ129" s="57"/>
      <c r="EA129" s="57"/>
      <c r="EB129" s="57"/>
      <c r="EC129" s="57"/>
      <c r="ED129" s="57"/>
      <c r="EE129" s="57"/>
      <c r="EF129" s="57"/>
      <c r="EG129" s="57"/>
      <c r="EH129" s="57"/>
      <c r="EI129" s="57"/>
      <c r="EJ129" s="57"/>
      <c r="EK129" s="57"/>
      <c r="EL129" s="57"/>
      <c r="EM129" s="57"/>
      <c r="EN129" s="57"/>
      <c r="EO129" s="57"/>
      <c r="EP129" s="57"/>
      <c r="EQ129" s="57"/>
      <c r="ER129" s="57"/>
      <c r="ES129" s="57"/>
      <c r="ET129" s="57"/>
      <c r="EU129" s="57"/>
      <c r="EV129" s="57"/>
      <c r="EW129" s="57"/>
      <c r="EX129" s="57"/>
      <c r="EY129" s="57"/>
      <c r="EZ129" s="57"/>
      <c r="FA129" s="57"/>
      <c r="FB129" s="57"/>
      <c r="FC129" s="57"/>
      <c r="FD129" s="57"/>
      <c r="FE129" s="57"/>
      <c r="FF129" s="57"/>
      <c r="FG129" s="57"/>
      <c r="FH129" s="57"/>
      <c r="FI129" s="57"/>
      <c r="FJ129" s="57"/>
      <c r="FK129" s="57"/>
      <c r="FL129" s="57"/>
      <c r="FM129" s="57"/>
      <c r="FN129" s="57"/>
      <c r="FO129" s="57"/>
      <c r="FP129" s="57"/>
      <c r="FQ129" s="57"/>
      <c r="FR129" s="57"/>
      <c r="FS129" s="57"/>
      <c r="FT129" s="57"/>
      <c r="FU129" s="57"/>
      <c r="FV129" s="57"/>
      <c r="FW129" s="57"/>
      <c r="FX129" s="57"/>
      <c r="FY129" s="57"/>
      <c r="FZ129" s="57"/>
      <c r="GA129" s="57"/>
      <c r="GB129" s="57"/>
      <c r="GC129" s="57"/>
      <c r="GD129" s="57"/>
      <c r="GE129" s="57"/>
      <c r="GF129" s="57"/>
      <c r="GG129" s="57"/>
      <c r="GH129" s="57"/>
      <c r="GI129" s="57"/>
      <c r="GJ129" s="57"/>
      <c r="GK129" s="57"/>
      <c r="GL129" s="57"/>
      <c r="GM129" s="57"/>
      <c r="GN129" s="57"/>
      <c r="GO129" s="57"/>
      <c r="GP129" s="57"/>
      <c r="GQ129" s="57"/>
      <c r="GR129" s="57"/>
      <c r="GS129" s="57"/>
      <c r="GT129" s="57"/>
      <c r="GU129" s="57"/>
      <c r="GV129" s="57"/>
      <c r="GW129" s="57"/>
      <c r="GX129" s="57"/>
      <c r="GY129" s="57"/>
      <c r="GZ129" s="57"/>
      <c r="HA129" s="57"/>
      <c r="HB129" s="57"/>
      <c r="HC129" s="57"/>
      <c r="HD129" s="57"/>
      <c r="HE129" s="57"/>
      <c r="HF129" s="57"/>
    </row>
    <row r="130" spans="1:214" s="9" customFormat="1" ht="15.75" customHeight="1">
      <c r="A130" s="173" t="s">
        <v>336</v>
      </c>
      <c r="B130" s="180">
        <v>200</v>
      </c>
      <c r="C130" s="175">
        <v>11.25</v>
      </c>
      <c r="D130" s="176">
        <v>13.75</v>
      </c>
      <c r="E130" s="175">
        <f t="shared" si="46"/>
        <v>11.25</v>
      </c>
      <c r="F130" s="175">
        <f t="shared" si="47"/>
        <v>11.8125</v>
      </c>
      <c r="G130" s="175">
        <f t="shared" si="48"/>
        <v>9.255681818181818</v>
      </c>
      <c r="H130" s="175">
        <f t="shared" si="49"/>
        <v>0.04627840909090909</v>
      </c>
      <c r="I130" s="181"/>
      <c r="J130" s="182"/>
      <c r="K130" s="178">
        <f t="shared" si="50"/>
        <v>0</v>
      </c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  <c r="AK130" s="57"/>
      <c r="AL130" s="57"/>
      <c r="AM130" s="57"/>
      <c r="AN130" s="57"/>
      <c r="AO130" s="57"/>
      <c r="AP130" s="57"/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7"/>
      <c r="BG130" s="57"/>
      <c r="BH130" s="57"/>
      <c r="BI130" s="57"/>
      <c r="BJ130" s="57"/>
      <c r="BK130" s="57"/>
      <c r="BL130" s="57"/>
      <c r="BM130" s="57"/>
      <c r="BN130" s="57"/>
      <c r="BO130" s="57"/>
      <c r="BP130" s="57"/>
      <c r="BQ130" s="57"/>
      <c r="BR130" s="57"/>
      <c r="BS130" s="57"/>
      <c r="BT130" s="57"/>
      <c r="BU130" s="57"/>
      <c r="BV130" s="57"/>
      <c r="BW130" s="57"/>
      <c r="BX130" s="57"/>
      <c r="BY130" s="57"/>
      <c r="BZ130" s="57"/>
      <c r="CA130" s="57"/>
      <c r="CB130" s="57"/>
      <c r="CC130" s="57"/>
      <c r="CD130" s="57"/>
      <c r="CE130" s="57"/>
      <c r="CF130" s="57"/>
      <c r="CG130" s="57"/>
      <c r="CH130" s="57"/>
      <c r="CI130" s="57"/>
      <c r="CJ130" s="57"/>
      <c r="CK130" s="57"/>
      <c r="CL130" s="57"/>
      <c r="CM130" s="57"/>
      <c r="CN130" s="57"/>
      <c r="CO130" s="57"/>
      <c r="CP130" s="57"/>
      <c r="CQ130" s="57"/>
      <c r="CR130" s="57"/>
      <c r="CS130" s="57"/>
      <c r="CT130" s="57"/>
      <c r="CU130" s="57"/>
      <c r="CV130" s="57"/>
      <c r="CW130" s="57"/>
      <c r="CX130" s="57"/>
      <c r="CY130" s="57"/>
      <c r="CZ130" s="57"/>
      <c r="DA130" s="57"/>
      <c r="DB130" s="57"/>
      <c r="DC130" s="57"/>
      <c r="DD130" s="57"/>
      <c r="DE130" s="57"/>
      <c r="DF130" s="57"/>
      <c r="DG130" s="57"/>
      <c r="DH130" s="57"/>
      <c r="DI130" s="57"/>
      <c r="DJ130" s="57"/>
      <c r="DK130" s="57"/>
      <c r="DL130" s="57"/>
      <c r="DM130" s="57"/>
      <c r="DN130" s="57"/>
      <c r="DO130" s="57"/>
      <c r="DP130" s="57"/>
      <c r="DQ130" s="57"/>
      <c r="DR130" s="57"/>
      <c r="DS130" s="57"/>
      <c r="DT130" s="57"/>
      <c r="DU130" s="57"/>
      <c r="DV130" s="57"/>
      <c r="DW130" s="57"/>
      <c r="DX130" s="57"/>
      <c r="DY130" s="57"/>
      <c r="DZ130" s="57"/>
      <c r="EA130" s="57"/>
      <c r="EB130" s="57"/>
      <c r="EC130" s="57"/>
      <c r="ED130" s="57"/>
      <c r="EE130" s="57"/>
      <c r="EF130" s="57"/>
      <c r="EG130" s="57"/>
      <c r="EH130" s="57"/>
      <c r="EI130" s="57"/>
      <c r="EJ130" s="57"/>
      <c r="EK130" s="57"/>
      <c r="EL130" s="57"/>
      <c r="EM130" s="57"/>
      <c r="EN130" s="57"/>
      <c r="EO130" s="57"/>
      <c r="EP130" s="57"/>
      <c r="EQ130" s="57"/>
      <c r="ER130" s="57"/>
      <c r="ES130" s="57"/>
      <c r="ET130" s="57"/>
      <c r="EU130" s="57"/>
      <c r="EV130" s="57"/>
      <c r="EW130" s="57"/>
      <c r="EX130" s="57"/>
      <c r="EY130" s="57"/>
      <c r="EZ130" s="57"/>
      <c r="FA130" s="57"/>
      <c r="FB130" s="57"/>
      <c r="FC130" s="57"/>
      <c r="FD130" s="57"/>
      <c r="FE130" s="57"/>
      <c r="FF130" s="57"/>
      <c r="FG130" s="57"/>
      <c r="FH130" s="57"/>
      <c r="FI130" s="57"/>
      <c r="FJ130" s="57"/>
      <c r="FK130" s="57"/>
      <c r="FL130" s="57"/>
      <c r="FM130" s="57"/>
      <c r="FN130" s="57"/>
      <c r="FO130" s="57"/>
      <c r="FP130" s="57"/>
      <c r="FQ130" s="57"/>
      <c r="FR130" s="57"/>
      <c r="FS130" s="57"/>
      <c r="FT130" s="57"/>
      <c r="FU130" s="57"/>
      <c r="FV130" s="57"/>
      <c r="FW130" s="57"/>
      <c r="FX130" s="57"/>
      <c r="FY130" s="57"/>
      <c r="FZ130" s="57"/>
      <c r="GA130" s="57"/>
      <c r="GB130" s="57"/>
      <c r="GC130" s="57"/>
      <c r="GD130" s="57"/>
      <c r="GE130" s="57"/>
      <c r="GF130" s="57"/>
      <c r="GG130" s="57"/>
      <c r="GH130" s="57"/>
      <c r="GI130" s="57"/>
      <c r="GJ130" s="57"/>
      <c r="GK130" s="57"/>
      <c r="GL130" s="57"/>
      <c r="GM130" s="57"/>
      <c r="GN130" s="57"/>
      <c r="GO130" s="57"/>
      <c r="GP130" s="57"/>
      <c r="GQ130" s="57"/>
      <c r="GR130" s="57"/>
      <c r="GS130" s="57"/>
      <c r="GT130" s="57"/>
      <c r="GU130" s="57"/>
      <c r="GV130" s="57"/>
      <c r="GW130" s="57"/>
      <c r="GX130" s="57"/>
      <c r="GY130" s="57"/>
      <c r="GZ130" s="57"/>
      <c r="HA130" s="57"/>
      <c r="HB130" s="57"/>
      <c r="HC130" s="57"/>
      <c r="HD130" s="57"/>
      <c r="HE130" s="57"/>
      <c r="HF130" s="57"/>
    </row>
    <row r="131" spans="1:214" s="9" customFormat="1" ht="15.75" customHeight="1" thickBot="1">
      <c r="A131" s="70" t="s">
        <v>337</v>
      </c>
      <c r="B131" s="222">
        <v>150</v>
      </c>
      <c r="C131" s="72">
        <v>12.25</v>
      </c>
      <c r="D131" s="73">
        <v>14.75</v>
      </c>
      <c r="E131" s="72">
        <f t="shared" si="46"/>
        <v>12.25</v>
      </c>
      <c r="F131" s="72">
        <f t="shared" si="47"/>
        <v>12.8625</v>
      </c>
      <c r="G131" s="72">
        <f t="shared" si="48"/>
        <v>10.078409090909092</v>
      </c>
      <c r="H131" s="72">
        <f t="shared" si="49"/>
        <v>0.06718939393939395</v>
      </c>
      <c r="I131" s="223"/>
      <c r="J131" s="224"/>
      <c r="K131" s="204">
        <f t="shared" si="50"/>
        <v>0</v>
      </c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  <c r="AK131" s="57"/>
      <c r="AL131" s="57"/>
      <c r="AM131" s="57"/>
      <c r="AN131" s="57"/>
      <c r="AO131" s="57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7"/>
      <c r="BG131" s="57"/>
      <c r="BH131" s="57"/>
      <c r="BI131" s="57"/>
      <c r="BJ131" s="57"/>
      <c r="BK131" s="57"/>
      <c r="BL131" s="57"/>
      <c r="BM131" s="57"/>
      <c r="BN131" s="57"/>
      <c r="BO131" s="57"/>
      <c r="BP131" s="57"/>
      <c r="BQ131" s="57"/>
      <c r="BR131" s="57"/>
      <c r="BS131" s="57"/>
      <c r="BT131" s="57"/>
      <c r="BU131" s="57"/>
      <c r="BV131" s="57"/>
      <c r="BW131" s="57"/>
      <c r="BX131" s="57"/>
      <c r="BY131" s="57"/>
      <c r="BZ131" s="57"/>
      <c r="CA131" s="57"/>
      <c r="CB131" s="57"/>
      <c r="CC131" s="57"/>
      <c r="CD131" s="57"/>
      <c r="CE131" s="57"/>
      <c r="CF131" s="57"/>
      <c r="CG131" s="57"/>
      <c r="CH131" s="57"/>
      <c r="CI131" s="57"/>
      <c r="CJ131" s="57"/>
      <c r="CK131" s="57"/>
      <c r="CL131" s="57"/>
      <c r="CM131" s="57"/>
      <c r="CN131" s="57"/>
      <c r="CO131" s="57"/>
      <c r="CP131" s="57"/>
      <c r="CQ131" s="57"/>
      <c r="CR131" s="57"/>
      <c r="CS131" s="57"/>
      <c r="CT131" s="57"/>
      <c r="CU131" s="57"/>
      <c r="CV131" s="57"/>
      <c r="CW131" s="57"/>
      <c r="CX131" s="57"/>
      <c r="CY131" s="57"/>
      <c r="CZ131" s="57"/>
      <c r="DA131" s="57"/>
      <c r="DB131" s="57"/>
      <c r="DC131" s="57"/>
      <c r="DD131" s="57"/>
      <c r="DE131" s="57"/>
      <c r="DF131" s="57"/>
      <c r="DG131" s="57"/>
      <c r="DH131" s="57"/>
      <c r="DI131" s="57"/>
      <c r="DJ131" s="57"/>
      <c r="DK131" s="57"/>
      <c r="DL131" s="57"/>
      <c r="DM131" s="57"/>
      <c r="DN131" s="57"/>
      <c r="DO131" s="57"/>
      <c r="DP131" s="57"/>
      <c r="DQ131" s="57"/>
      <c r="DR131" s="57"/>
      <c r="DS131" s="57"/>
      <c r="DT131" s="57"/>
      <c r="DU131" s="57"/>
      <c r="DV131" s="57"/>
      <c r="DW131" s="57"/>
      <c r="DX131" s="57"/>
      <c r="DY131" s="57"/>
      <c r="DZ131" s="57"/>
      <c r="EA131" s="57"/>
      <c r="EB131" s="57"/>
      <c r="EC131" s="57"/>
      <c r="ED131" s="57"/>
      <c r="EE131" s="57"/>
      <c r="EF131" s="57"/>
      <c r="EG131" s="57"/>
      <c r="EH131" s="57"/>
      <c r="EI131" s="57"/>
      <c r="EJ131" s="57"/>
      <c r="EK131" s="57"/>
      <c r="EL131" s="57"/>
      <c r="EM131" s="57"/>
      <c r="EN131" s="57"/>
      <c r="EO131" s="57"/>
      <c r="EP131" s="57"/>
      <c r="EQ131" s="57"/>
      <c r="ER131" s="57"/>
      <c r="ES131" s="57"/>
      <c r="ET131" s="57"/>
      <c r="EU131" s="57"/>
      <c r="EV131" s="57"/>
      <c r="EW131" s="57"/>
      <c r="EX131" s="57"/>
      <c r="EY131" s="57"/>
      <c r="EZ131" s="57"/>
      <c r="FA131" s="57"/>
      <c r="FB131" s="57"/>
      <c r="FC131" s="57"/>
      <c r="FD131" s="57"/>
      <c r="FE131" s="57"/>
      <c r="FF131" s="57"/>
      <c r="FG131" s="57"/>
      <c r="FH131" s="57"/>
      <c r="FI131" s="57"/>
      <c r="FJ131" s="57"/>
      <c r="FK131" s="57"/>
      <c r="FL131" s="57"/>
      <c r="FM131" s="57"/>
      <c r="FN131" s="57"/>
      <c r="FO131" s="57"/>
      <c r="FP131" s="57"/>
      <c r="FQ131" s="57"/>
      <c r="FR131" s="57"/>
      <c r="FS131" s="57"/>
      <c r="FT131" s="57"/>
      <c r="FU131" s="57"/>
      <c r="FV131" s="57"/>
      <c r="FW131" s="57"/>
      <c r="FX131" s="57"/>
      <c r="FY131" s="57"/>
      <c r="FZ131" s="57"/>
      <c r="GA131" s="57"/>
      <c r="GB131" s="57"/>
      <c r="GC131" s="57"/>
      <c r="GD131" s="57"/>
      <c r="GE131" s="57"/>
      <c r="GF131" s="57"/>
      <c r="GG131" s="57"/>
      <c r="GH131" s="57"/>
      <c r="GI131" s="57"/>
      <c r="GJ131" s="57"/>
      <c r="GK131" s="57"/>
      <c r="GL131" s="57"/>
      <c r="GM131" s="57"/>
      <c r="GN131" s="57"/>
      <c r="GO131" s="57"/>
      <c r="GP131" s="57"/>
      <c r="GQ131" s="57"/>
      <c r="GR131" s="57"/>
      <c r="GS131" s="57"/>
      <c r="GT131" s="57"/>
      <c r="GU131" s="57"/>
      <c r="GV131" s="57"/>
      <c r="GW131" s="57"/>
      <c r="GX131" s="57"/>
      <c r="GY131" s="57"/>
      <c r="GZ131" s="57"/>
      <c r="HA131" s="57"/>
      <c r="HB131" s="57"/>
      <c r="HC131" s="57"/>
      <c r="HD131" s="57"/>
      <c r="HE131" s="57"/>
      <c r="HF131" s="57"/>
    </row>
    <row r="132" spans="1:214" s="101" customFormat="1" ht="34.5" customHeight="1" thickBot="1">
      <c r="A132" s="206" t="s">
        <v>33</v>
      </c>
      <c r="B132" s="207"/>
      <c r="C132" s="207"/>
      <c r="D132" s="207"/>
      <c r="E132" s="207"/>
      <c r="F132" s="207"/>
      <c r="G132" s="207"/>
      <c r="H132" s="207"/>
      <c r="I132" s="220"/>
      <c r="J132" s="209"/>
      <c r="K132" s="210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  <c r="AK132" s="57"/>
      <c r="AL132" s="57"/>
      <c r="AM132" s="57"/>
      <c r="AN132" s="57"/>
      <c r="AO132" s="57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7"/>
      <c r="BG132" s="57"/>
      <c r="BH132" s="57"/>
      <c r="BI132" s="57"/>
      <c r="BJ132" s="57"/>
      <c r="BK132" s="57"/>
      <c r="BL132" s="57"/>
      <c r="BM132" s="57"/>
      <c r="BN132" s="57"/>
      <c r="BO132" s="57"/>
      <c r="BP132" s="57"/>
      <c r="BQ132" s="57"/>
      <c r="BR132" s="57"/>
      <c r="BS132" s="57"/>
      <c r="BT132" s="57"/>
      <c r="BU132" s="57"/>
      <c r="BV132" s="57"/>
      <c r="BW132" s="57"/>
      <c r="BX132" s="57"/>
      <c r="BY132" s="57"/>
      <c r="BZ132" s="57"/>
      <c r="CA132" s="57"/>
      <c r="CB132" s="57"/>
      <c r="CC132" s="57"/>
      <c r="CD132" s="57"/>
      <c r="CE132" s="57"/>
      <c r="CF132" s="57"/>
      <c r="CG132" s="57"/>
      <c r="CH132" s="57"/>
      <c r="CI132" s="57"/>
      <c r="CJ132" s="57"/>
      <c r="CK132" s="57"/>
      <c r="CL132" s="57"/>
      <c r="CM132" s="57"/>
      <c r="CN132" s="57"/>
      <c r="CO132" s="57"/>
      <c r="CP132" s="57"/>
      <c r="CQ132" s="57"/>
      <c r="CR132" s="57"/>
      <c r="CS132" s="57"/>
      <c r="CT132" s="57"/>
      <c r="CU132" s="57"/>
      <c r="CV132" s="57"/>
      <c r="CW132" s="57"/>
      <c r="CX132" s="57"/>
      <c r="CY132" s="57"/>
      <c r="CZ132" s="57"/>
      <c r="DA132" s="57"/>
      <c r="DB132" s="57"/>
      <c r="DC132" s="57"/>
      <c r="DD132" s="57"/>
      <c r="DE132" s="57"/>
      <c r="DF132" s="57"/>
      <c r="DG132" s="57"/>
      <c r="DH132" s="57"/>
      <c r="DI132" s="57"/>
      <c r="DJ132" s="57"/>
      <c r="DK132" s="57"/>
      <c r="DL132" s="57"/>
      <c r="DM132" s="57"/>
      <c r="DN132" s="57"/>
      <c r="DO132" s="57"/>
      <c r="DP132" s="57"/>
      <c r="DQ132" s="57"/>
      <c r="DR132" s="57"/>
      <c r="DS132" s="57"/>
      <c r="DT132" s="57"/>
      <c r="DU132" s="57"/>
      <c r="DV132" s="57"/>
      <c r="DW132" s="57"/>
      <c r="DX132" s="57"/>
      <c r="DY132" s="57"/>
      <c r="DZ132" s="57"/>
      <c r="EA132" s="57"/>
      <c r="EB132" s="57"/>
      <c r="EC132" s="57"/>
      <c r="ED132" s="57"/>
      <c r="EE132" s="57"/>
      <c r="EF132" s="57"/>
      <c r="EG132" s="57"/>
      <c r="EH132" s="57"/>
      <c r="EI132" s="57"/>
      <c r="EJ132" s="57"/>
      <c r="EK132" s="57"/>
      <c r="EL132" s="57"/>
      <c r="EM132" s="57"/>
      <c r="EN132" s="57"/>
      <c r="EO132" s="57"/>
      <c r="EP132" s="57"/>
      <c r="EQ132" s="57"/>
      <c r="ER132" s="57"/>
      <c r="ES132" s="57"/>
      <c r="ET132" s="57"/>
      <c r="EU132" s="57"/>
      <c r="EV132" s="57"/>
      <c r="EW132" s="57"/>
      <c r="EX132" s="57"/>
      <c r="EY132" s="57"/>
      <c r="EZ132" s="57"/>
      <c r="FA132" s="57"/>
      <c r="FB132" s="57"/>
      <c r="FC132" s="57"/>
      <c r="FD132" s="57"/>
      <c r="FE132" s="57"/>
      <c r="FF132" s="57"/>
      <c r="FG132" s="57"/>
      <c r="FH132" s="57"/>
      <c r="FI132" s="57"/>
      <c r="FJ132" s="57"/>
      <c r="FK132" s="57"/>
      <c r="FL132" s="57"/>
      <c r="FM132" s="57"/>
      <c r="FN132" s="57"/>
      <c r="FO132" s="57"/>
      <c r="FP132" s="57"/>
      <c r="FQ132" s="57"/>
      <c r="FR132" s="57"/>
      <c r="FS132" s="57"/>
      <c r="FT132" s="57"/>
      <c r="FU132" s="57"/>
      <c r="FV132" s="57"/>
      <c r="FW132" s="57"/>
      <c r="FX132" s="57"/>
      <c r="FY132" s="57"/>
      <c r="FZ132" s="57"/>
      <c r="GA132" s="57"/>
      <c r="GB132" s="57"/>
      <c r="GC132" s="57"/>
      <c r="GD132" s="57"/>
      <c r="GE132" s="57"/>
      <c r="GF132" s="57"/>
      <c r="GG132" s="57"/>
      <c r="GH132" s="57"/>
      <c r="GI132" s="57"/>
      <c r="GJ132" s="57"/>
      <c r="GK132" s="57"/>
      <c r="GL132" s="57"/>
      <c r="GM132" s="57"/>
      <c r="GN132" s="57"/>
      <c r="GO132" s="57"/>
      <c r="GP132" s="57"/>
      <c r="GQ132" s="57"/>
      <c r="GR132" s="57"/>
      <c r="GS132" s="57"/>
      <c r="GT132" s="57"/>
      <c r="GU132" s="57"/>
      <c r="GV132" s="57"/>
      <c r="GW132" s="57"/>
      <c r="GX132" s="57"/>
      <c r="GY132" s="57"/>
      <c r="GZ132" s="57"/>
      <c r="HA132" s="57"/>
      <c r="HB132" s="57"/>
      <c r="HC132" s="57"/>
      <c r="HD132" s="57"/>
      <c r="HE132" s="57"/>
      <c r="HF132" s="57"/>
    </row>
    <row r="133" spans="1:214" s="80" customFormat="1" ht="15.75" customHeight="1">
      <c r="A133" s="143" t="s">
        <v>196</v>
      </c>
      <c r="B133" s="144">
        <v>15</v>
      </c>
      <c r="C133" s="145">
        <v>50</v>
      </c>
      <c r="D133" s="146">
        <v>61</v>
      </c>
      <c r="E133" s="145">
        <f>IF($J$2="AUS",C133,D133)</f>
        <v>50</v>
      </c>
      <c r="F133" s="145">
        <f>E133+(E133*0.05)</f>
        <v>52.5</v>
      </c>
      <c r="G133" s="145">
        <f>IF($I$3="Bronze",IF($J$2="AUS",(E133-((E133/1.1)*0.2))+(E133*0.05),(E133-((E133/1.15)*0.2))+(E133*0.05)),IF($J$2="AUS",(E133-((E133/1.1)*0.25))+(E133*0.05),(E133-((E133/1.15)*0.25))+(E133*0.05)))</f>
        <v>41.13636363636364</v>
      </c>
      <c r="H133" s="145">
        <f>G133/B133</f>
        <v>2.7424242424242427</v>
      </c>
      <c r="I133" s="201"/>
      <c r="J133" s="147"/>
      <c r="K133" s="148">
        <f>IF(I133&gt;0,J133*I133,J133*H133)</f>
        <v>0</v>
      </c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  <c r="AK133" s="57"/>
      <c r="AL133" s="57"/>
      <c r="AM133" s="57"/>
      <c r="AN133" s="57"/>
      <c r="AO133" s="57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7"/>
      <c r="BG133" s="57"/>
      <c r="BH133" s="57"/>
      <c r="BI133" s="57"/>
      <c r="BJ133" s="57"/>
      <c r="BK133" s="57"/>
      <c r="BL133" s="57"/>
      <c r="BM133" s="57"/>
      <c r="BN133" s="57"/>
      <c r="BO133" s="57"/>
      <c r="BP133" s="57"/>
      <c r="BQ133" s="57"/>
      <c r="BR133" s="57"/>
      <c r="BS133" s="57"/>
      <c r="BT133" s="57"/>
      <c r="BU133" s="57"/>
      <c r="BV133" s="57"/>
      <c r="BW133" s="57"/>
      <c r="BX133" s="57"/>
      <c r="BY133" s="57"/>
      <c r="BZ133" s="57"/>
      <c r="CA133" s="57"/>
      <c r="CB133" s="57"/>
      <c r="CC133" s="57"/>
      <c r="CD133" s="57"/>
      <c r="CE133" s="57"/>
      <c r="CF133" s="57"/>
      <c r="CG133" s="57"/>
      <c r="CH133" s="57"/>
      <c r="CI133" s="57"/>
      <c r="CJ133" s="57"/>
      <c r="CK133" s="57"/>
      <c r="CL133" s="57"/>
      <c r="CM133" s="57"/>
      <c r="CN133" s="57"/>
      <c r="CO133" s="57"/>
      <c r="CP133" s="57"/>
      <c r="CQ133" s="57"/>
      <c r="CR133" s="57"/>
      <c r="CS133" s="57"/>
      <c r="CT133" s="57"/>
      <c r="CU133" s="57"/>
      <c r="CV133" s="57"/>
      <c r="CW133" s="57"/>
      <c r="CX133" s="57"/>
      <c r="CY133" s="57"/>
      <c r="CZ133" s="57"/>
      <c r="DA133" s="57"/>
      <c r="DB133" s="57"/>
      <c r="DC133" s="57"/>
      <c r="DD133" s="57"/>
      <c r="DE133" s="57"/>
      <c r="DF133" s="57"/>
      <c r="DG133" s="57"/>
      <c r="DH133" s="57"/>
      <c r="DI133" s="57"/>
      <c r="DJ133" s="57"/>
      <c r="DK133" s="57"/>
      <c r="DL133" s="57"/>
      <c r="DM133" s="57"/>
      <c r="DN133" s="57"/>
      <c r="DO133" s="57"/>
      <c r="DP133" s="57"/>
      <c r="DQ133" s="57"/>
      <c r="DR133" s="57"/>
      <c r="DS133" s="57"/>
      <c r="DT133" s="57"/>
      <c r="DU133" s="57"/>
      <c r="DV133" s="57"/>
      <c r="DW133" s="57"/>
      <c r="DX133" s="57"/>
      <c r="DY133" s="57"/>
      <c r="DZ133" s="57"/>
      <c r="EA133" s="57"/>
      <c r="EB133" s="57"/>
      <c r="EC133" s="57"/>
      <c r="ED133" s="57"/>
      <c r="EE133" s="57"/>
      <c r="EF133" s="57"/>
      <c r="EG133" s="57"/>
      <c r="EH133" s="57"/>
      <c r="EI133" s="57"/>
      <c r="EJ133" s="57"/>
      <c r="EK133" s="57"/>
      <c r="EL133" s="57"/>
      <c r="EM133" s="57"/>
      <c r="EN133" s="57"/>
      <c r="EO133" s="57"/>
      <c r="EP133" s="57"/>
      <c r="EQ133" s="57"/>
      <c r="ER133" s="57"/>
      <c r="ES133" s="57"/>
      <c r="ET133" s="57"/>
      <c r="EU133" s="57"/>
      <c r="EV133" s="57"/>
      <c r="EW133" s="57"/>
      <c r="EX133" s="57"/>
      <c r="EY133" s="57"/>
      <c r="EZ133" s="57"/>
      <c r="FA133" s="57"/>
      <c r="FB133" s="57"/>
      <c r="FC133" s="57"/>
      <c r="FD133" s="57"/>
      <c r="FE133" s="57"/>
      <c r="FF133" s="57"/>
      <c r="FG133" s="57"/>
      <c r="FH133" s="57"/>
      <c r="FI133" s="57"/>
      <c r="FJ133" s="57"/>
      <c r="FK133" s="57"/>
      <c r="FL133" s="57"/>
      <c r="FM133" s="57"/>
      <c r="FN133" s="57"/>
      <c r="FO133" s="57"/>
      <c r="FP133" s="57"/>
      <c r="FQ133" s="57"/>
      <c r="FR133" s="57"/>
      <c r="FS133" s="57"/>
      <c r="FT133" s="57"/>
      <c r="FU133" s="57"/>
      <c r="FV133" s="57"/>
      <c r="FW133" s="57"/>
      <c r="FX133" s="57"/>
      <c r="FY133" s="57"/>
      <c r="FZ133" s="57"/>
      <c r="GA133" s="57"/>
      <c r="GB133" s="57"/>
      <c r="GC133" s="57"/>
      <c r="GD133" s="57"/>
      <c r="GE133" s="57"/>
      <c r="GF133" s="57"/>
      <c r="GG133" s="57"/>
      <c r="GH133" s="57"/>
      <c r="GI133" s="57"/>
      <c r="GJ133" s="57"/>
      <c r="GK133" s="57"/>
      <c r="GL133" s="57"/>
      <c r="GM133" s="57"/>
      <c r="GN133" s="57"/>
      <c r="GO133" s="57"/>
      <c r="GP133" s="57"/>
      <c r="GQ133" s="57"/>
      <c r="GR133" s="57"/>
      <c r="GS133" s="57"/>
      <c r="GT133" s="57"/>
      <c r="GU133" s="57"/>
      <c r="GV133" s="57"/>
      <c r="GW133" s="57"/>
      <c r="GX133" s="57"/>
      <c r="GY133" s="57"/>
      <c r="GZ133" s="57"/>
      <c r="HA133" s="57"/>
      <c r="HB133" s="57"/>
      <c r="HC133" s="57"/>
      <c r="HD133" s="57"/>
      <c r="HE133" s="57"/>
      <c r="HF133" s="57"/>
    </row>
    <row r="134" spans="1:214" s="80" customFormat="1" ht="15.75" customHeight="1">
      <c r="A134" s="32" t="s">
        <v>197</v>
      </c>
      <c r="B134" s="137">
        <v>15</v>
      </c>
      <c r="C134" s="7">
        <v>56</v>
      </c>
      <c r="D134" s="34">
        <v>67</v>
      </c>
      <c r="E134" s="7">
        <f>IF($J$2="AUS",C134,D134)</f>
        <v>56</v>
      </c>
      <c r="F134" s="7">
        <f>E134+(E134*0.05)</f>
        <v>58.8</v>
      </c>
      <c r="G134" s="7">
        <f>IF($I$3="Bronze",IF($J$2="AUS",(E134-((E134/1.1)*0.2))+(E134*0.05),(E134-((E134/1.15)*0.2))+(E134*0.05)),IF($J$2="AUS",(E134-((E134/1.1)*0.25))+(E134*0.05),(E134-((E134/1.15)*0.25))+(E134*0.05)))</f>
        <v>46.07272727272727</v>
      </c>
      <c r="H134" s="7">
        <f>G134/B134</f>
        <v>3.0715151515151513</v>
      </c>
      <c r="I134" s="196"/>
      <c r="J134" s="128"/>
      <c r="K134" s="132">
        <f>IF(I134&gt;0,J134*I134,J134*H134)</f>
        <v>0</v>
      </c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  <c r="AK134" s="57"/>
      <c r="AL134" s="57"/>
      <c r="AM134" s="57"/>
      <c r="AN134" s="57"/>
      <c r="AO134" s="57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7"/>
      <c r="BG134" s="57"/>
      <c r="BH134" s="57"/>
      <c r="BI134" s="57"/>
      <c r="BJ134" s="57"/>
      <c r="BK134" s="57"/>
      <c r="BL134" s="57"/>
      <c r="BM134" s="57"/>
      <c r="BN134" s="57"/>
      <c r="BO134" s="57"/>
      <c r="BP134" s="57"/>
      <c r="BQ134" s="57"/>
      <c r="BR134" s="57"/>
      <c r="BS134" s="57"/>
      <c r="BT134" s="57"/>
      <c r="BU134" s="57"/>
      <c r="BV134" s="57"/>
      <c r="BW134" s="57"/>
      <c r="BX134" s="57"/>
      <c r="BY134" s="57"/>
      <c r="BZ134" s="57"/>
      <c r="CA134" s="57"/>
      <c r="CB134" s="57"/>
      <c r="CC134" s="57"/>
      <c r="CD134" s="57"/>
      <c r="CE134" s="57"/>
      <c r="CF134" s="57"/>
      <c r="CG134" s="57"/>
      <c r="CH134" s="57"/>
      <c r="CI134" s="57"/>
      <c r="CJ134" s="57"/>
      <c r="CK134" s="57"/>
      <c r="CL134" s="57"/>
      <c r="CM134" s="57"/>
      <c r="CN134" s="57"/>
      <c r="CO134" s="57"/>
      <c r="CP134" s="57"/>
      <c r="CQ134" s="57"/>
      <c r="CR134" s="57"/>
      <c r="CS134" s="57"/>
      <c r="CT134" s="57"/>
      <c r="CU134" s="57"/>
      <c r="CV134" s="57"/>
      <c r="CW134" s="57"/>
      <c r="CX134" s="57"/>
      <c r="CY134" s="57"/>
      <c r="CZ134" s="57"/>
      <c r="DA134" s="57"/>
      <c r="DB134" s="57"/>
      <c r="DC134" s="57"/>
      <c r="DD134" s="57"/>
      <c r="DE134" s="57"/>
      <c r="DF134" s="57"/>
      <c r="DG134" s="57"/>
      <c r="DH134" s="57"/>
      <c r="DI134" s="57"/>
      <c r="DJ134" s="57"/>
      <c r="DK134" s="57"/>
      <c r="DL134" s="57"/>
      <c r="DM134" s="57"/>
      <c r="DN134" s="57"/>
      <c r="DO134" s="57"/>
      <c r="DP134" s="57"/>
      <c r="DQ134" s="57"/>
      <c r="DR134" s="57"/>
      <c r="DS134" s="57"/>
      <c r="DT134" s="57"/>
      <c r="DU134" s="57"/>
      <c r="DV134" s="57"/>
      <c r="DW134" s="57"/>
      <c r="DX134" s="57"/>
      <c r="DY134" s="57"/>
      <c r="DZ134" s="57"/>
      <c r="EA134" s="57"/>
      <c r="EB134" s="57"/>
      <c r="EC134" s="57"/>
      <c r="ED134" s="57"/>
      <c r="EE134" s="57"/>
      <c r="EF134" s="57"/>
      <c r="EG134" s="57"/>
      <c r="EH134" s="57"/>
      <c r="EI134" s="57"/>
      <c r="EJ134" s="57"/>
      <c r="EK134" s="57"/>
      <c r="EL134" s="57"/>
      <c r="EM134" s="57"/>
      <c r="EN134" s="57"/>
      <c r="EO134" s="57"/>
      <c r="EP134" s="57"/>
      <c r="EQ134" s="57"/>
      <c r="ER134" s="57"/>
      <c r="ES134" s="57"/>
      <c r="ET134" s="57"/>
      <c r="EU134" s="57"/>
      <c r="EV134" s="57"/>
      <c r="EW134" s="57"/>
      <c r="EX134" s="57"/>
      <c r="EY134" s="57"/>
      <c r="EZ134" s="57"/>
      <c r="FA134" s="57"/>
      <c r="FB134" s="57"/>
      <c r="FC134" s="57"/>
      <c r="FD134" s="57"/>
      <c r="FE134" s="57"/>
      <c r="FF134" s="57"/>
      <c r="FG134" s="57"/>
      <c r="FH134" s="57"/>
      <c r="FI134" s="57"/>
      <c r="FJ134" s="57"/>
      <c r="FK134" s="57"/>
      <c r="FL134" s="57"/>
      <c r="FM134" s="57"/>
      <c r="FN134" s="57"/>
      <c r="FO134" s="57"/>
      <c r="FP134" s="57"/>
      <c r="FQ134" s="57"/>
      <c r="FR134" s="57"/>
      <c r="FS134" s="57"/>
      <c r="FT134" s="57"/>
      <c r="FU134" s="57"/>
      <c r="FV134" s="57"/>
      <c r="FW134" s="57"/>
      <c r="FX134" s="57"/>
      <c r="FY134" s="57"/>
      <c r="FZ134" s="57"/>
      <c r="GA134" s="57"/>
      <c r="GB134" s="57"/>
      <c r="GC134" s="57"/>
      <c r="GD134" s="57"/>
      <c r="GE134" s="57"/>
      <c r="GF134" s="57"/>
      <c r="GG134" s="57"/>
      <c r="GH134" s="57"/>
      <c r="GI134" s="57"/>
      <c r="GJ134" s="57"/>
      <c r="GK134" s="57"/>
      <c r="GL134" s="57"/>
      <c r="GM134" s="57"/>
      <c r="GN134" s="57"/>
      <c r="GO134" s="57"/>
      <c r="GP134" s="57"/>
      <c r="GQ134" s="57"/>
      <c r="GR134" s="57"/>
      <c r="GS134" s="57"/>
      <c r="GT134" s="57"/>
      <c r="GU134" s="57"/>
      <c r="GV134" s="57"/>
      <c r="GW134" s="57"/>
      <c r="GX134" s="57"/>
      <c r="GY134" s="57"/>
      <c r="GZ134" s="57"/>
      <c r="HA134" s="57"/>
      <c r="HB134" s="57"/>
      <c r="HC134" s="57"/>
      <c r="HD134" s="57"/>
      <c r="HE134" s="57"/>
      <c r="HF134" s="57"/>
    </row>
    <row r="135" spans="1:214" s="80" customFormat="1" ht="15.75" customHeight="1">
      <c r="A135" s="135" t="s">
        <v>198</v>
      </c>
      <c r="B135" s="136">
        <v>16</v>
      </c>
      <c r="C135" s="139">
        <v>56</v>
      </c>
      <c r="D135" s="140">
        <v>67</v>
      </c>
      <c r="E135" s="139">
        <f>IF($J$2="AUS",C135,D135)</f>
        <v>56</v>
      </c>
      <c r="F135" s="139">
        <f>E135+(E135*0.05)</f>
        <v>58.8</v>
      </c>
      <c r="G135" s="139">
        <f>IF($I$3="Bronze",IF($J$2="AUS",(E135-((E135/1.1)*0.2))+(E135*0.05),(E135-((E135/1.15)*0.2))+(E135*0.05)),IF($J$2="AUS",(E135-((E135/1.1)*0.25))+(E135*0.05),(E135-((E135/1.15)*0.25))+(E135*0.05)))</f>
        <v>46.07272727272727</v>
      </c>
      <c r="H135" s="139">
        <f>G135/B135</f>
        <v>2.8795454545454544</v>
      </c>
      <c r="I135" s="195"/>
      <c r="J135" s="141"/>
      <c r="K135" s="142">
        <f>IF(I135&gt;0,J135*I135,J135*H135)</f>
        <v>0</v>
      </c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  <c r="AK135" s="57"/>
      <c r="AL135" s="57"/>
      <c r="AM135" s="57"/>
      <c r="AN135" s="57"/>
      <c r="AO135" s="57"/>
      <c r="AP135" s="57"/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7"/>
      <c r="BG135" s="57"/>
      <c r="BH135" s="57"/>
      <c r="BI135" s="57"/>
      <c r="BJ135" s="57"/>
      <c r="BK135" s="57"/>
      <c r="BL135" s="57"/>
      <c r="BM135" s="57"/>
      <c r="BN135" s="57"/>
      <c r="BO135" s="57"/>
      <c r="BP135" s="57"/>
      <c r="BQ135" s="57"/>
      <c r="BR135" s="57"/>
      <c r="BS135" s="57"/>
      <c r="BT135" s="57"/>
      <c r="BU135" s="57"/>
      <c r="BV135" s="57"/>
      <c r="BW135" s="57"/>
      <c r="BX135" s="57"/>
      <c r="BY135" s="57"/>
      <c r="BZ135" s="57"/>
      <c r="CA135" s="57"/>
      <c r="CB135" s="57"/>
      <c r="CC135" s="57"/>
      <c r="CD135" s="57"/>
      <c r="CE135" s="57"/>
      <c r="CF135" s="57"/>
      <c r="CG135" s="57"/>
      <c r="CH135" s="57"/>
      <c r="CI135" s="57"/>
      <c r="CJ135" s="57"/>
      <c r="CK135" s="57"/>
      <c r="CL135" s="57"/>
      <c r="CM135" s="57"/>
      <c r="CN135" s="57"/>
      <c r="CO135" s="57"/>
      <c r="CP135" s="57"/>
      <c r="CQ135" s="57"/>
      <c r="CR135" s="57"/>
      <c r="CS135" s="57"/>
      <c r="CT135" s="57"/>
      <c r="CU135" s="57"/>
      <c r="CV135" s="57"/>
      <c r="CW135" s="57"/>
      <c r="CX135" s="57"/>
      <c r="CY135" s="57"/>
      <c r="CZ135" s="57"/>
      <c r="DA135" s="57"/>
      <c r="DB135" s="57"/>
      <c r="DC135" s="57"/>
      <c r="DD135" s="57"/>
      <c r="DE135" s="57"/>
      <c r="DF135" s="57"/>
      <c r="DG135" s="57"/>
      <c r="DH135" s="57"/>
      <c r="DI135" s="57"/>
      <c r="DJ135" s="57"/>
      <c r="DK135" s="57"/>
      <c r="DL135" s="57"/>
      <c r="DM135" s="57"/>
      <c r="DN135" s="57"/>
      <c r="DO135" s="57"/>
      <c r="DP135" s="57"/>
      <c r="DQ135" s="57"/>
      <c r="DR135" s="57"/>
      <c r="DS135" s="57"/>
      <c r="DT135" s="57"/>
      <c r="DU135" s="57"/>
      <c r="DV135" s="57"/>
      <c r="DW135" s="57"/>
      <c r="DX135" s="57"/>
      <c r="DY135" s="57"/>
      <c r="DZ135" s="57"/>
      <c r="EA135" s="57"/>
      <c r="EB135" s="57"/>
      <c r="EC135" s="57"/>
      <c r="ED135" s="57"/>
      <c r="EE135" s="57"/>
      <c r="EF135" s="57"/>
      <c r="EG135" s="57"/>
      <c r="EH135" s="57"/>
      <c r="EI135" s="57"/>
      <c r="EJ135" s="57"/>
      <c r="EK135" s="57"/>
      <c r="EL135" s="57"/>
      <c r="EM135" s="57"/>
      <c r="EN135" s="57"/>
      <c r="EO135" s="57"/>
      <c r="EP135" s="57"/>
      <c r="EQ135" s="57"/>
      <c r="ER135" s="57"/>
      <c r="ES135" s="57"/>
      <c r="ET135" s="57"/>
      <c r="EU135" s="57"/>
      <c r="EV135" s="57"/>
      <c r="EW135" s="57"/>
      <c r="EX135" s="57"/>
      <c r="EY135" s="57"/>
      <c r="EZ135" s="57"/>
      <c r="FA135" s="57"/>
      <c r="FB135" s="57"/>
      <c r="FC135" s="57"/>
      <c r="FD135" s="57"/>
      <c r="FE135" s="57"/>
      <c r="FF135" s="57"/>
      <c r="FG135" s="57"/>
      <c r="FH135" s="57"/>
      <c r="FI135" s="57"/>
      <c r="FJ135" s="57"/>
      <c r="FK135" s="57"/>
      <c r="FL135" s="57"/>
      <c r="FM135" s="57"/>
      <c r="FN135" s="57"/>
      <c r="FO135" s="57"/>
      <c r="FP135" s="57"/>
      <c r="FQ135" s="57"/>
      <c r="FR135" s="57"/>
      <c r="FS135" s="57"/>
      <c r="FT135" s="57"/>
      <c r="FU135" s="57"/>
      <c r="FV135" s="57"/>
      <c r="FW135" s="57"/>
      <c r="FX135" s="57"/>
      <c r="FY135" s="57"/>
      <c r="FZ135" s="57"/>
      <c r="GA135" s="57"/>
      <c r="GB135" s="57"/>
      <c r="GC135" s="57"/>
      <c r="GD135" s="57"/>
      <c r="GE135" s="57"/>
      <c r="GF135" s="57"/>
      <c r="GG135" s="57"/>
      <c r="GH135" s="57"/>
      <c r="GI135" s="57"/>
      <c r="GJ135" s="57"/>
      <c r="GK135" s="57"/>
      <c r="GL135" s="57"/>
      <c r="GM135" s="57"/>
      <c r="GN135" s="57"/>
      <c r="GO135" s="57"/>
      <c r="GP135" s="57"/>
      <c r="GQ135" s="57"/>
      <c r="GR135" s="57"/>
      <c r="GS135" s="57"/>
      <c r="GT135" s="57"/>
      <c r="GU135" s="57"/>
      <c r="GV135" s="57"/>
      <c r="GW135" s="57"/>
      <c r="GX135" s="57"/>
      <c r="GY135" s="57"/>
      <c r="GZ135" s="57"/>
      <c r="HA135" s="57"/>
      <c r="HB135" s="57"/>
      <c r="HC135" s="57"/>
      <c r="HD135" s="57"/>
      <c r="HE135" s="57"/>
      <c r="HF135" s="57"/>
    </row>
    <row r="136" spans="1:214" s="171" customFormat="1" ht="15">
      <c r="A136" s="32" t="s">
        <v>338</v>
      </c>
      <c r="B136" s="137">
        <v>12</v>
      </c>
      <c r="C136" s="7">
        <v>56</v>
      </c>
      <c r="D136" s="34">
        <v>67</v>
      </c>
      <c r="E136" s="7">
        <f>IF($J$2="AUS",C136,D136)</f>
        <v>56</v>
      </c>
      <c r="F136" s="7">
        <f>E136+(E136*0.05)</f>
        <v>58.8</v>
      </c>
      <c r="G136" s="7">
        <f>IF($I$3="Bronze",IF($J$2="AUS",(E136-((E136/1.1)*0.2))+(E136*0.05),(E136-((E136/1.15)*0.2))+(E136*0.05)),IF($J$2="AUS",(E136-((E136/1.1)*0.25))+(E136*0.05),(E136-((E136/1.15)*0.25))+(E136*0.05)))</f>
        <v>46.07272727272727</v>
      </c>
      <c r="H136" s="7">
        <f>G136/B136</f>
        <v>3.8393939393939394</v>
      </c>
      <c r="I136" s="15"/>
      <c r="J136" s="130"/>
      <c r="K136" s="132">
        <f>IF(I136&gt;0,J136*I136,J136*H136)</f>
        <v>0</v>
      </c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  <c r="AK136" s="57"/>
      <c r="AL136" s="57"/>
      <c r="AM136" s="57"/>
      <c r="AN136" s="57"/>
      <c r="AO136" s="57"/>
      <c r="AP136" s="57"/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7"/>
      <c r="BG136" s="57"/>
      <c r="BH136" s="57"/>
      <c r="BI136" s="57"/>
      <c r="BJ136" s="57"/>
      <c r="BK136" s="57"/>
      <c r="BL136" s="57"/>
      <c r="BM136" s="57"/>
      <c r="BN136" s="57"/>
      <c r="BO136" s="57"/>
      <c r="BP136" s="57"/>
      <c r="BQ136" s="57"/>
      <c r="BR136" s="57"/>
      <c r="BS136" s="57"/>
      <c r="BT136" s="57"/>
      <c r="BU136" s="57"/>
      <c r="BV136" s="57"/>
      <c r="BW136" s="57"/>
      <c r="BX136" s="57"/>
      <c r="BY136" s="57"/>
      <c r="BZ136" s="57"/>
      <c r="CA136" s="57"/>
      <c r="CB136" s="57"/>
      <c r="CC136" s="57"/>
      <c r="CD136" s="57"/>
      <c r="CE136" s="57"/>
      <c r="CF136" s="57"/>
      <c r="CG136" s="57"/>
      <c r="CH136" s="57"/>
      <c r="CI136" s="57"/>
      <c r="CJ136" s="57"/>
      <c r="CK136" s="57"/>
      <c r="CL136" s="57"/>
      <c r="CM136" s="57"/>
      <c r="CN136" s="57"/>
      <c r="CO136" s="57"/>
      <c r="CP136" s="57"/>
      <c r="CQ136" s="57"/>
      <c r="CR136" s="57"/>
      <c r="CS136" s="57"/>
      <c r="CT136" s="57"/>
      <c r="CU136" s="57"/>
      <c r="CV136" s="57"/>
      <c r="CW136" s="57"/>
      <c r="CX136" s="57"/>
      <c r="CY136" s="57"/>
      <c r="CZ136" s="57"/>
      <c r="DA136" s="57"/>
      <c r="DB136" s="57"/>
      <c r="DC136" s="57"/>
      <c r="DD136" s="57"/>
      <c r="DE136" s="57"/>
      <c r="DF136" s="57"/>
      <c r="DG136" s="57"/>
      <c r="DH136" s="57"/>
      <c r="DI136" s="57"/>
      <c r="DJ136" s="57"/>
      <c r="DK136" s="57"/>
      <c r="DL136" s="57"/>
      <c r="DM136" s="57"/>
      <c r="DN136" s="57"/>
      <c r="DO136" s="57"/>
      <c r="DP136" s="57"/>
      <c r="DQ136" s="57"/>
      <c r="DR136" s="57"/>
      <c r="DS136" s="57"/>
      <c r="DT136" s="57"/>
      <c r="DU136" s="57"/>
      <c r="DV136" s="57"/>
      <c r="DW136" s="57"/>
      <c r="DX136" s="57"/>
      <c r="DY136" s="57"/>
      <c r="DZ136" s="57"/>
      <c r="EA136" s="57"/>
      <c r="EB136" s="57"/>
      <c r="EC136" s="57"/>
      <c r="ED136" s="57"/>
      <c r="EE136" s="57"/>
      <c r="EF136" s="57"/>
      <c r="EG136" s="57"/>
      <c r="EH136" s="57"/>
      <c r="EI136" s="57"/>
      <c r="EJ136" s="57"/>
      <c r="EK136" s="57"/>
      <c r="EL136" s="57"/>
      <c r="EM136" s="57"/>
      <c r="EN136" s="57"/>
      <c r="EO136" s="57"/>
      <c r="EP136" s="57"/>
      <c r="EQ136" s="57"/>
      <c r="ER136" s="57"/>
      <c r="ES136" s="57"/>
      <c r="ET136" s="57"/>
      <c r="EU136" s="57"/>
      <c r="EV136" s="57"/>
      <c r="EW136" s="57"/>
      <c r="EX136" s="57"/>
      <c r="EY136" s="57"/>
      <c r="EZ136" s="57"/>
      <c r="FA136" s="57"/>
      <c r="FB136" s="57"/>
      <c r="FC136" s="57"/>
      <c r="FD136" s="57"/>
      <c r="FE136" s="57"/>
      <c r="FF136" s="57"/>
      <c r="FG136" s="57"/>
      <c r="FH136" s="57"/>
      <c r="FI136" s="57"/>
      <c r="FJ136" s="57"/>
      <c r="FK136" s="57"/>
      <c r="FL136" s="57"/>
      <c r="FM136" s="57"/>
      <c r="FN136" s="57"/>
      <c r="FO136" s="57"/>
      <c r="FP136" s="57"/>
      <c r="FQ136" s="57"/>
      <c r="FR136" s="57"/>
      <c r="FS136" s="57"/>
      <c r="FT136" s="57"/>
      <c r="FU136" s="57"/>
      <c r="FV136" s="57"/>
      <c r="FW136" s="57"/>
      <c r="FX136" s="57"/>
      <c r="FY136" s="57"/>
      <c r="FZ136" s="57"/>
      <c r="GA136" s="57"/>
      <c r="GB136" s="57"/>
      <c r="GC136" s="57"/>
      <c r="GD136" s="57"/>
      <c r="GE136" s="57"/>
      <c r="GF136" s="57"/>
      <c r="GG136" s="57"/>
      <c r="GH136" s="57"/>
      <c r="GI136" s="57"/>
      <c r="GJ136" s="57"/>
      <c r="GK136" s="57"/>
      <c r="GL136" s="57"/>
      <c r="GM136" s="57"/>
      <c r="GN136" s="57"/>
      <c r="GO136" s="57"/>
      <c r="GP136" s="57"/>
      <c r="GQ136" s="57"/>
      <c r="GR136" s="57"/>
      <c r="GS136" s="57"/>
      <c r="GT136" s="57"/>
      <c r="GU136" s="57"/>
      <c r="GV136" s="57"/>
      <c r="GW136" s="57"/>
      <c r="GX136" s="57"/>
      <c r="GY136" s="57"/>
      <c r="GZ136" s="57"/>
      <c r="HA136" s="57"/>
      <c r="HB136" s="57"/>
      <c r="HC136" s="57"/>
      <c r="HD136" s="57"/>
      <c r="HE136" s="57"/>
      <c r="HF136" s="57"/>
    </row>
    <row r="137" spans="1:11" ht="15.75" thickBot="1">
      <c r="A137" s="183" t="s">
        <v>339</v>
      </c>
      <c r="B137" s="184">
        <v>16</v>
      </c>
      <c r="C137" s="185">
        <v>52</v>
      </c>
      <c r="D137" s="186">
        <v>63</v>
      </c>
      <c r="E137" s="185">
        <f>IF($J$2="AUS",C137,D137)</f>
        <v>52</v>
      </c>
      <c r="F137" s="185">
        <f>E137+(E137*0.05)</f>
        <v>54.6</v>
      </c>
      <c r="G137" s="185">
        <f>IF($I$3="Bronze",IF($J$2="AUS",(E137-((E137/1.1)*0.2))+(E137*0.05),(E137-((E137/1.15)*0.2))+(E137*0.05)),IF($J$2="AUS",(E137-((E137/1.1)*0.25))+(E137*0.05),(E137-((E137/1.15)*0.25))+(E137*0.05)))</f>
        <v>42.78181818181819</v>
      </c>
      <c r="H137" s="185">
        <f>G137/B137</f>
        <v>2.6738636363636368</v>
      </c>
      <c r="I137" s="187"/>
      <c r="J137" s="188"/>
      <c r="K137" s="189">
        <f>IF(I137&gt;0,J137*I137,J137*H137)</f>
        <v>0</v>
      </c>
    </row>
    <row r="138" spans="10:11" ht="15">
      <c r="J138" s="129"/>
      <c r="K138" s="129"/>
    </row>
    <row r="139" spans="10:11" ht="15">
      <c r="J139" s="129"/>
      <c r="K139" s="129"/>
    </row>
    <row r="140" spans="10:11" ht="15">
      <c r="J140" s="129"/>
      <c r="K140" s="129"/>
    </row>
    <row r="141" spans="10:11" ht="15">
      <c r="J141" s="129"/>
      <c r="K141" s="129"/>
    </row>
    <row r="142" spans="10:11" ht="15">
      <c r="J142" s="129"/>
      <c r="K142" s="129"/>
    </row>
    <row r="143" spans="10:11" ht="15">
      <c r="J143" s="129"/>
      <c r="K143" s="129"/>
    </row>
    <row r="144" spans="10:11" ht="15">
      <c r="J144" s="129"/>
      <c r="K144" s="129"/>
    </row>
    <row r="145" spans="10:11" ht="15">
      <c r="J145" s="129"/>
      <c r="K145" s="129"/>
    </row>
    <row r="146" spans="10:11" ht="15">
      <c r="J146" s="129"/>
      <c r="K146" s="129"/>
    </row>
  </sheetData>
  <sheetProtection/>
  <mergeCells count="7">
    <mergeCell ref="A7:K7"/>
    <mergeCell ref="A2:B6"/>
    <mergeCell ref="J2:K2"/>
    <mergeCell ref="F3:H3"/>
    <mergeCell ref="I3:K3"/>
    <mergeCell ref="H5:J5"/>
    <mergeCell ref="F2:I2"/>
  </mergeCells>
  <dataValidations count="2">
    <dataValidation type="list" allowBlank="1" showInputMessage="1" showErrorMessage="1" sqref="J2">
      <formula1>"AUS, NZ"</formula1>
    </dataValidation>
    <dataValidation type="list" allowBlank="1" showInputMessage="1" showErrorMessage="1" sqref="I3">
      <formula1>"Bronze, Bronze Elite or Above"</formula1>
    </dataValidation>
  </dataValidations>
  <printOptions/>
  <pageMargins left="0.7" right="0.7" top="0.75" bottom="0.75" header="0.3" footer="0.3"/>
  <pageSetup horizontalDpi="600" verticalDpi="600" orientation="portrait" paperSize="9" r:id="rId3"/>
  <ignoredErrors>
    <ignoredError sqref="B87:B111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121"/>
  <sheetViews>
    <sheetView tabSelected="1" zoomScale="60" zoomScaleNormal="60" zoomScalePageLayoutView="0" workbookViewId="0" topLeftCell="A1">
      <selection activeCell="B40" sqref="B40"/>
    </sheetView>
  </sheetViews>
  <sheetFormatPr defaultColWidth="8.88671875" defaultRowHeight="15"/>
  <cols>
    <col min="1" max="1" width="72.99609375" style="13" customWidth="1"/>
    <col min="2" max="2" width="7.4453125" style="2" customWidth="1"/>
    <col min="3" max="3" width="10.10546875" style="13" hidden="1" customWidth="1"/>
    <col min="4" max="4" width="10.6640625" style="2" hidden="1" customWidth="1"/>
    <col min="5" max="8" width="13.10546875" style="2" customWidth="1"/>
    <col min="9" max="9" width="9.6640625" style="2" customWidth="1"/>
    <col min="10" max="10" width="9.4453125" style="127" customWidth="1"/>
    <col min="11" max="11" width="12.88671875" style="131" customWidth="1"/>
    <col min="12" max="214" width="8.88671875" style="57" customWidth="1"/>
    <col min="215" max="16384" width="8.88671875" style="13" customWidth="1"/>
  </cols>
  <sheetData>
    <row r="1" spans="1:11" s="57" customFormat="1" ht="27.75" customHeight="1" thickBot="1">
      <c r="A1" s="1" t="s">
        <v>39</v>
      </c>
      <c r="B1" s="125"/>
      <c r="D1" s="125"/>
      <c r="E1" s="125"/>
      <c r="F1" s="125"/>
      <c r="G1" s="125"/>
      <c r="H1" s="125"/>
      <c r="I1" s="125"/>
      <c r="J1" s="133"/>
      <c r="K1" s="134"/>
    </row>
    <row r="2" spans="1:11" s="57" customFormat="1" ht="30" customHeight="1" thickBot="1">
      <c r="A2" s="250" t="s">
        <v>75</v>
      </c>
      <c r="B2" s="250"/>
      <c r="C2" s="18"/>
      <c r="D2" s="18"/>
      <c r="E2" s="18"/>
      <c r="F2" s="268" t="s">
        <v>38</v>
      </c>
      <c r="G2" s="269"/>
      <c r="H2" s="269"/>
      <c r="I2" s="269"/>
      <c r="J2" s="261" t="s">
        <v>0</v>
      </c>
      <c r="K2" s="262"/>
    </row>
    <row r="3" spans="1:11" s="57" customFormat="1" ht="30" customHeight="1" thickBot="1">
      <c r="A3" s="250"/>
      <c r="B3" s="250"/>
      <c r="C3" s="18"/>
      <c r="D3" s="18"/>
      <c r="E3" s="18"/>
      <c r="F3" s="263" t="s">
        <v>37</v>
      </c>
      <c r="G3" s="264"/>
      <c r="H3" s="264"/>
      <c r="I3" s="261" t="s">
        <v>193</v>
      </c>
      <c r="J3" s="265"/>
      <c r="K3" s="262"/>
    </row>
    <row r="4" spans="1:11" s="57" customFormat="1" ht="16.5" customHeight="1" thickBot="1">
      <c r="A4" s="250"/>
      <c r="B4" s="250"/>
      <c r="C4" s="18"/>
      <c r="D4" s="18"/>
      <c r="E4" s="18"/>
      <c r="F4" s="125"/>
      <c r="G4" s="125"/>
      <c r="H4" s="125"/>
      <c r="I4" s="125"/>
      <c r="J4" s="133"/>
      <c r="K4" s="134"/>
    </row>
    <row r="5" spans="1:11" s="57" customFormat="1" ht="36" customHeight="1" thickBot="1">
      <c r="A5" s="250"/>
      <c r="B5" s="250"/>
      <c r="C5" s="18"/>
      <c r="D5" s="18"/>
      <c r="E5" s="18"/>
      <c r="F5" s="125"/>
      <c r="H5" s="266" t="s">
        <v>35</v>
      </c>
      <c r="I5" s="267"/>
      <c r="J5" s="267"/>
      <c r="K5" s="150">
        <f>SUM(K10:K112)</f>
        <v>0</v>
      </c>
    </row>
    <row r="6" spans="1:11" s="57" customFormat="1" ht="15" customHeight="1">
      <c r="A6" s="251"/>
      <c r="B6" s="251"/>
      <c r="D6" s="125"/>
      <c r="E6" s="125"/>
      <c r="F6" s="125"/>
      <c r="G6" s="125"/>
      <c r="H6" s="125"/>
      <c r="I6" s="125"/>
      <c r="J6" s="133"/>
      <c r="K6" s="134"/>
    </row>
    <row r="7" spans="1:11" s="57" customFormat="1" ht="31.5" customHeight="1" thickBot="1">
      <c r="A7" s="258" t="s">
        <v>307</v>
      </c>
      <c r="B7" s="259"/>
      <c r="C7" s="259"/>
      <c r="D7" s="259"/>
      <c r="E7" s="259"/>
      <c r="F7" s="259"/>
      <c r="G7" s="259"/>
      <c r="H7" s="259"/>
      <c r="I7" s="259"/>
      <c r="J7" s="259"/>
      <c r="K7" s="260"/>
    </row>
    <row r="8" spans="1:214" s="134" customFormat="1" ht="51" customHeight="1" thickBot="1">
      <c r="A8" s="149" t="s">
        <v>1</v>
      </c>
      <c r="B8" s="124" t="s">
        <v>34</v>
      </c>
      <c r="C8" s="124" t="s">
        <v>0</v>
      </c>
      <c r="D8" s="124" t="s">
        <v>2</v>
      </c>
      <c r="E8" s="124" t="s">
        <v>3</v>
      </c>
      <c r="F8" s="124" t="s">
        <v>4</v>
      </c>
      <c r="G8" s="124" t="s">
        <v>5</v>
      </c>
      <c r="H8" s="124" t="s">
        <v>6</v>
      </c>
      <c r="I8" s="124" t="s">
        <v>395</v>
      </c>
      <c r="J8" s="126" t="s">
        <v>76</v>
      </c>
      <c r="K8" s="124" t="s">
        <v>36</v>
      </c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  <c r="DE8" s="57"/>
      <c r="DF8" s="57"/>
      <c r="DG8" s="57"/>
      <c r="DH8" s="57"/>
      <c r="DI8" s="57"/>
      <c r="DJ8" s="57"/>
      <c r="DK8" s="57"/>
      <c r="DL8" s="57"/>
      <c r="DM8" s="57"/>
      <c r="DN8" s="57"/>
      <c r="DO8" s="57"/>
      <c r="DP8" s="57"/>
      <c r="DQ8" s="57"/>
      <c r="DR8" s="57"/>
      <c r="DS8" s="57"/>
      <c r="DT8" s="57"/>
      <c r="DU8" s="57"/>
      <c r="DV8" s="57"/>
      <c r="DW8" s="57"/>
      <c r="DX8" s="57"/>
      <c r="DY8" s="57"/>
      <c r="DZ8" s="57"/>
      <c r="EA8" s="57"/>
      <c r="EB8" s="57"/>
      <c r="EC8" s="57"/>
      <c r="ED8" s="57"/>
      <c r="EE8" s="57"/>
      <c r="EF8" s="57"/>
      <c r="EG8" s="57"/>
      <c r="EH8" s="57"/>
      <c r="EI8" s="57"/>
      <c r="EJ8" s="57"/>
      <c r="EK8" s="57"/>
      <c r="EL8" s="57"/>
      <c r="EM8" s="57"/>
      <c r="EN8" s="57"/>
      <c r="EO8" s="57"/>
      <c r="EP8" s="57"/>
      <c r="EQ8" s="57"/>
      <c r="ER8" s="57"/>
      <c r="ES8" s="57"/>
      <c r="ET8" s="57"/>
      <c r="EU8" s="57"/>
      <c r="EV8" s="57"/>
      <c r="EW8" s="57"/>
      <c r="EX8" s="57"/>
      <c r="EY8" s="57"/>
      <c r="EZ8" s="57"/>
      <c r="FA8" s="57"/>
      <c r="FB8" s="57"/>
      <c r="FC8" s="57"/>
      <c r="FD8" s="57"/>
      <c r="FE8" s="57"/>
      <c r="FF8" s="57"/>
      <c r="FG8" s="57"/>
      <c r="FH8" s="57"/>
      <c r="FI8" s="57"/>
      <c r="FJ8" s="57"/>
      <c r="FK8" s="57"/>
      <c r="FL8" s="57"/>
      <c r="FM8" s="57"/>
      <c r="FN8" s="57"/>
      <c r="FO8" s="57"/>
      <c r="FP8" s="57"/>
      <c r="FQ8" s="57"/>
      <c r="FR8" s="57"/>
      <c r="FS8" s="57"/>
      <c r="FT8" s="57"/>
      <c r="FU8" s="57"/>
      <c r="FV8" s="57"/>
      <c r="FW8" s="57"/>
      <c r="FX8" s="57"/>
      <c r="FY8" s="57"/>
      <c r="FZ8" s="57"/>
      <c r="GA8" s="57"/>
      <c r="GB8" s="57"/>
      <c r="GC8" s="57"/>
      <c r="GD8" s="57"/>
      <c r="GE8" s="57"/>
      <c r="GF8" s="57"/>
      <c r="GG8" s="57"/>
      <c r="GH8" s="57"/>
      <c r="GI8" s="57"/>
      <c r="GJ8" s="57"/>
      <c r="GK8" s="57"/>
      <c r="GL8" s="57"/>
      <c r="GM8" s="57"/>
      <c r="GN8" s="57"/>
      <c r="GO8" s="57"/>
      <c r="GP8" s="57"/>
      <c r="GQ8" s="57"/>
      <c r="GR8" s="57"/>
      <c r="GS8" s="57"/>
      <c r="GT8" s="57"/>
      <c r="GU8" s="57"/>
      <c r="GV8" s="57"/>
      <c r="GW8" s="57"/>
      <c r="GX8" s="57"/>
      <c r="GY8" s="57"/>
      <c r="GZ8" s="57"/>
      <c r="HA8" s="57"/>
      <c r="HB8" s="57"/>
      <c r="HC8" s="57"/>
      <c r="HD8" s="57"/>
      <c r="HE8" s="57"/>
      <c r="HF8" s="57"/>
    </row>
    <row r="9" spans="1:11" s="57" customFormat="1" ht="35.25" customHeight="1" thickBot="1">
      <c r="A9" s="190" t="s">
        <v>311</v>
      </c>
      <c r="B9" s="191"/>
      <c r="C9" s="191"/>
      <c r="D9" s="191"/>
      <c r="E9" s="191"/>
      <c r="F9" s="191"/>
      <c r="G9" s="191"/>
      <c r="H9" s="191"/>
      <c r="I9" s="192"/>
      <c r="J9" s="193"/>
      <c r="K9" s="194"/>
    </row>
    <row r="10" spans="1:214" s="80" customFormat="1" ht="15.75" customHeight="1">
      <c r="A10" s="225" t="s">
        <v>296</v>
      </c>
      <c r="B10" s="226">
        <v>20</v>
      </c>
      <c r="C10" s="227">
        <v>22.25</v>
      </c>
      <c r="D10" s="228">
        <v>26.75</v>
      </c>
      <c r="E10" s="227">
        <f aca="true" t="shared" si="0" ref="E10:E34">IF($J$2="AUS",C10,D10)</f>
        <v>22.25</v>
      </c>
      <c r="F10" s="227">
        <f>E10+(E10*0.05)</f>
        <v>23.3625</v>
      </c>
      <c r="G10" s="227">
        <f>IF($I$3="Bronze",IF($J$2="AUS",(E10-((E10/1.1)*0.2))+(E10*0.05),(E10-((E10/1.15)*0.2))+(E10*0.05)),IF($J$2="AUS",(E10-((E10/1.1)*0.25))+(E10*0.05),(E10-((E10/1.15)*0.25))+(E10*0.05)))</f>
        <v>18.30568181818182</v>
      </c>
      <c r="H10" s="227">
        <f>G10/B10</f>
        <v>0.915284090909091</v>
      </c>
      <c r="I10" s="229"/>
      <c r="J10" s="230"/>
      <c r="K10" s="231">
        <f>IF(I10&gt;0,J10*I10,J10*H10)</f>
        <v>0</v>
      </c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7"/>
      <c r="HA10" s="57"/>
      <c r="HB10" s="57"/>
      <c r="HC10" s="57"/>
      <c r="HD10" s="57"/>
      <c r="HE10" s="57"/>
      <c r="HF10" s="57"/>
    </row>
    <row r="11" spans="1:214" s="80" customFormat="1" ht="15.75" customHeight="1">
      <c r="A11" s="32" t="s">
        <v>340</v>
      </c>
      <c r="B11" s="169">
        <v>24</v>
      </c>
      <c r="C11" s="7">
        <v>15.25</v>
      </c>
      <c r="D11" s="34">
        <v>18.5</v>
      </c>
      <c r="E11" s="7">
        <f t="shared" si="0"/>
        <v>15.25</v>
      </c>
      <c r="F11" s="7">
        <f>E11+(E11*0.05)</f>
        <v>16.0125</v>
      </c>
      <c r="G11" s="7">
        <f aca="true" t="shared" si="1" ref="G11:G34">IF($I$3="Bronze",IF($J$2="AUS",(E11-((E11/1.1)*0.2))+(E11*0.05),(E11-((E11/1.15)*0.2))+(E11*0.05)),IF($J$2="AUS",(E11-((E11/1.1)*0.25))+(E11*0.05),(E11-((E11/1.15)*0.25))+(E11*0.05)))</f>
        <v>12.54659090909091</v>
      </c>
      <c r="H11" s="7">
        <f>G11/B11</f>
        <v>0.5227746212121213</v>
      </c>
      <c r="I11" s="196"/>
      <c r="J11" s="128"/>
      <c r="K11" s="132">
        <f>IF(I11&gt;0,J11*I11,J11*H11)</f>
        <v>0</v>
      </c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57"/>
      <c r="DO11" s="57"/>
      <c r="DP11" s="57"/>
      <c r="DQ11" s="57"/>
      <c r="DR11" s="57"/>
      <c r="DS11" s="57"/>
      <c r="DT11" s="57"/>
      <c r="DU11" s="57"/>
      <c r="DV11" s="57"/>
      <c r="DW11" s="57"/>
      <c r="DX11" s="57"/>
      <c r="DY11" s="57"/>
      <c r="DZ11" s="57"/>
      <c r="EA11" s="57"/>
      <c r="EB11" s="57"/>
      <c r="EC11" s="57"/>
      <c r="ED11" s="57"/>
      <c r="EE11" s="57"/>
      <c r="EF11" s="57"/>
      <c r="EG11" s="57"/>
      <c r="EH11" s="57"/>
      <c r="EI11" s="57"/>
      <c r="EJ11" s="57"/>
      <c r="EK11" s="57"/>
      <c r="EL11" s="57"/>
      <c r="EM11" s="57"/>
      <c r="EN11" s="57"/>
      <c r="EO11" s="57"/>
      <c r="EP11" s="57"/>
      <c r="EQ11" s="57"/>
      <c r="ER11" s="57"/>
      <c r="ES11" s="57"/>
      <c r="ET11" s="57"/>
      <c r="EU11" s="57"/>
      <c r="EV11" s="57"/>
      <c r="EW11" s="57"/>
      <c r="EX11" s="57"/>
      <c r="EY11" s="57"/>
      <c r="EZ11" s="57"/>
      <c r="FA11" s="57"/>
      <c r="FB11" s="57"/>
      <c r="FC11" s="57"/>
      <c r="FD11" s="57"/>
      <c r="FE11" s="57"/>
      <c r="FF11" s="57"/>
      <c r="FG11" s="57"/>
      <c r="FH11" s="57"/>
      <c r="FI11" s="57"/>
      <c r="FJ11" s="57"/>
      <c r="FK11" s="57"/>
      <c r="FL11" s="57"/>
      <c r="FM11" s="57"/>
      <c r="FN11" s="57"/>
      <c r="FO11" s="57"/>
      <c r="FP11" s="57"/>
      <c r="FQ11" s="57"/>
      <c r="FR11" s="57"/>
      <c r="FS11" s="57"/>
      <c r="FT11" s="57"/>
      <c r="FU11" s="57"/>
      <c r="FV11" s="57"/>
      <c r="FW11" s="57"/>
      <c r="FX11" s="57"/>
      <c r="FY11" s="57"/>
      <c r="FZ11" s="57"/>
      <c r="GA11" s="57"/>
      <c r="GB11" s="57"/>
      <c r="GC11" s="57"/>
      <c r="GD11" s="57"/>
      <c r="GE11" s="57"/>
      <c r="GF11" s="57"/>
      <c r="GG11" s="57"/>
      <c r="GH11" s="57"/>
      <c r="GI11" s="57"/>
      <c r="GJ11" s="57"/>
      <c r="GK11" s="57"/>
      <c r="GL11" s="57"/>
      <c r="GM11" s="57"/>
      <c r="GN11" s="57"/>
      <c r="GO11" s="57"/>
      <c r="GP11" s="57"/>
      <c r="GQ11" s="57"/>
      <c r="GR11" s="57"/>
      <c r="GS11" s="57"/>
      <c r="GT11" s="57"/>
      <c r="GU11" s="57"/>
      <c r="GV11" s="57"/>
      <c r="GW11" s="57"/>
      <c r="GX11" s="57"/>
      <c r="GY11" s="57"/>
      <c r="GZ11" s="57"/>
      <c r="HA11" s="57"/>
      <c r="HB11" s="57"/>
      <c r="HC11" s="57"/>
      <c r="HD11" s="57"/>
      <c r="HE11" s="57"/>
      <c r="HF11" s="57"/>
    </row>
    <row r="12" spans="1:214" s="80" customFormat="1" ht="15.75" customHeight="1">
      <c r="A12" s="151" t="s">
        <v>341</v>
      </c>
      <c r="B12" s="152">
        <v>10</v>
      </c>
      <c r="C12" s="153">
        <v>17.5</v>
      </c>
      <c r="D12" s="154">
        <v>21</v>
      </c>
      <c r="E12" s="153">
        <f t="shared" si="0"/>
        <v>17.5</v>
      </c>
      <c r="F12" s="153">
        <f>E12+(E12*0.05)</f>
        <v>18.375</v>
      </c>
      <c r="G12" s="153">
        <f t="shared" si="1"/>
        <v>14.397727272727273</v>
      </c>
      <c r="H12" s="153">
        <f>G12/B12</f>
        <v>1.4397727272727274</v>
      </c>
      <c r="I12" s="197"/>
      <c r="J12" s="155"/>
      <c r="K12" s="156">
        <f>IF(I12&gt;0,J12*I12,J12*H12)</f>
        <v>0</v>
      </c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57"/>
      <c r="DO12" s="57"/>
      <c r="DP12" s="57"/>
      <c r="DQ12" s="57"/>
      <c r="DR12" s="57"/>
      <c r="DS12" s="57"/>
      <c r="DT12" s="57"/>
      <c r="DU12" s="57"/>
      <c r="DV12" s="57"/>
      <c r="DW12" s="57"/>
      <c r="DX12" s="57"/>
      <c r="DY12" s="57"/>
      <c r="DZ12" s="57"/>
      <c r="EA12" s="57"/>
      <c r="EB12" s="57"/>
      <c r="EC12" s="57"/>
      <c r="ED12" s="57"/>
      <c r="EE12" s="57"/>
      <c r="EF12" s="57"/>
      <c r="EG12" s="57"/>
      <c r="EH12" s="57"/>
      <c r="EI12" s="57"/>
      <c r="EJ12" s="57"/>
      <c r="EK12" s="57"/>
      <c r="EL12" s="57"/>
      <c r="EM12" s="57"/>
      <c r="EN12" s="57"/>
      <c r="EO12" s="57"/>
      <c r="EP12" s="57"/>
      <c r="EQ12" s="57"/>
      <c r="ER12" s="57"/>
      <c r="ES12" s="57"/>
      <c r="ET12" s="57"/>
      <c r="EU12" s="57"/>
      <c r="EV12" s="57"/>
      <c r="EW12" s="57"/>
      <c r="EX12" s="57"/>
      <c r="EY12" s="57"/>
      <c r="EZ12" s="57"/>
      <c r="FA12" s="57"/>
      <c r="FB12" s="57"/>
      <c r="FC12" s="57"/>
      <c r="FD12" s="57"/>
      <c r="FE12" s="57"/>
      <c r="FF12" s="57"/>
      <c r="FG12" s="57"/>
      <c r="FH12" s="57"/>
      <c r="FI12" s="57"/>
      <c r="FJ12" s="57"/>
      <c r="FK12" s="57"/>
      <c r="FL12" s="57"/>
      <c r="FM12" s="57"/>
      <c r="FN12" s="57"/>
      <c r="FO12" s="57"/>
      <c r="FP12" s="57"/>
      <c r="FQ12" s="57"/>
      <c r="FR12" s="57"/>
      <c r="FS12" s="57"/>
      <c r="FT12" s="57"/>
      <c r="FU12" s="57"/>
      <c r="FV12" s="57"/>
      <c r="FW12" s="57"/>
      <c r="FX12" s="57"/>
      <c r="FY12" s="57"/>
      <c r="FZ12" s="57"/>
      <c r="GA12" s="57"/>
      <c r="GB12" s="57"/>
      <c r="GC12" s="57"/>
      <c r="GD12" s="57"/>
      <c r="GE12" s="57"/>
      <c r="GF12" s="57"/>
      <c r="GG12" s="57"/>
      <c r="GH12" s="57"/>
      <c r="GI12" s="57"/>
      <c r="GJ12" s="57"/>
      <c r="GK12" s="57"/>
      <c r="GL12" s="57"/>
      <c r="GM12" s="57"/>
      <c r="GN12" s="57"/>
      <c r="GO12" s="57"/>
      <c r="GP12" s="57"/>
      <c r="GQ12" s="57"/>
      <c r="GR12" s="57"/>
      <c r="GS12" s="57"/>
      <c r="GT12" s="57"/>
      <c r="GU12" s="57"/>
      <c r="GV12" s="57"/>
      <c r="GW12" s="57"/>
      <c r="GX12" s="57"/>
      <c r="GY12" s="57"/>
      <c r="GZ12" s="57"/>
      <c r="HA12" s="57"/>
      <c r="HB12" s="57"/>
      <c r="HC12" s="57"/>
      <c r="HD12" s="57"/>
      <c r="HE12" s="57"/>
      <c r="HF12" s="57"/>
    </row>
    <row r="13" spans="1:214" s="80" customFormat="1" ht="15.75" customHeight="1">
      <c r="A13" s="32" t="s">
        <v>342</v>
      </c>
      <c r="B13" s="169">
        <v>40</v>
      </c>
      <c r="C13" s="7">
        <v>17</v>
      </c>
      <c r="D13" s="34">
        <v>20.5</v>
      </c>
      <c r="E13" s="7">
        <f t="shared" si="0"/>
        <v>17</v>
      </c>
      <c r="F13" s="7">
        <f>E13+(E13*0.05)</f>
        <v>17.85</v>
      </c>
      <c r="G13" s="7">
        <f t="shared" si="1"/>
        <v>13.986363636363636</v>
      </c>
      <c r="H13" s="7">
        <f>G13/B13</f>
        <v>0.3496590909090909</v>
      </c>
      <c r="I13" s="196"/>
      <c r="J13" s="128"/>
      <c r="K13" s="132">
        <f>IF(I13&gt;0,J13*I13,J13*H13)</f>
        <v>0</v>
      </c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57"/>
      <c r="DO13" s="57"/>
      <c r="DP13" s="57"/>
      <c r="DQ13" s="57"/>
      <c r="DR13" s="57"/>
      <c r="DS13" s="57"/>
      <c r="DT13" s="57"/>
      <c r="DU13" s="57"/>
      <c r="DV13" s="57"/>
      <c r="DW13" s="57"/>
      <c r="DX13" s="57"/>
      <c r="DY13" s="57"/>
      <c r="DZ13" s="57"/>
      <c r="EA13" s="57"/>
      <c r="EB13" s="57"/>
      <c r="EC13" s="57"/>
      <c r="ED13" s="57"/>
      <c r="EE13" s="57"/>
      <c r="EF13" s="57"/>
      <c r="EG13" s="57"/>
      <c r="EH13" s="57"/>
      <c r="EI13" s="57"/>
      <c r="EJ13" s="57"/>
      <c r="EK13" s="57"/>
      <c r="EL13" s="57"/>
      <c r="EM13" s="57"/>
      <c r="EN13" s="57"/>
      <c r="EO13" s="57"/>
      <c r="EP13" s="57"/>
      <c r="EQ13" s="57"/>
      <c r="ER13" s="57"/>
      <c r="ES13" s="57"/>
      <c r="ET13" s="57"/>
      <c r="EU13" s="57"/>
      <c r="EV13" s="57"/>
      <c r="EW13" s="57"/>
      <c r="EX13" s="57"/>
      <c r="EY13" s="57"/>
      <c r="EZ13" s="57"/>
      <c r="FA13" s="57"/>
      <c r="FB13" s="57"/>
      <c r="FC13" s="57"/>
      <c r="FD13" s="57"/>
      <c r="FE13" s="57"/>
      <c r="FF13" s="57"/>
      <c r="FG13" s="57"/>
      <c r="FH13" s="57"/>
      <c r="FI13" s="57"/>
      <c r="FJ13" s="57"/>
      <c r="FK13" s="57"/>
      <c r="FL13" s="57"/>
      <c r="FM13" s="57"/>
      <c r="FN13" s="57"/>
      <c r="FO13" s="57"/>
      <c r="FP13" s="57"/>
      <c r="FQ13" s="57"/>
      <c r="FR13" s="57"/>
      <c r="FS13" s="57"/>
      <c r="FT13" s="57"/>
      <c r="FU13" s="57"/>
      <c r="FV13" s="57"/>
      <c r="FW13" s="57"/>
      <c r="FX13" s="57"/>
      <c r="FY13" s="57"/>
      <c r="FZ13" s="57"/>
      <c r="GA13" s="57"/>
      <c r="GB13" s="57"/>
      <c r="GC13" s="57"/>
      <c r="GD13" s="57"/>
      <c r="GE13" s="57"/>
      <c r="GF13" s="57"/>
      <c r="GG13" s="57"/>
      <c r="GH13" s="57"/>
      <c r="GI13" s="57"/>
      <c r="GJ13" s="57"/>
      <c r="GK13" s="57"/>
      <c r="GL13" s="57"/>
      <c r="GM13" s="57"/>
      <c r="GN13" s="57"/>
      <c r="GO13" s="57"/>
      <c r="GP13" s="57"/>
      <c r="GQ13" s="57"/>
      <c r="GR13" s="57"/>
      <c r="GS13" s="57"/>
      <c r="GT13" s="57"/>
      <c r="GU13" s="57"/>
      <c r="GV13" s="57"/>
      <c r="GW13" s="57"/>
      <c r="GX13" s="57"/>
      <c r="GY13" s="57"/>
      <c r="GZ13" s="57"/>
      <c r="HA13" s="57"/>
      <c r="HB13" s="57"/>
      <c r="HC13" s="57"/>
      <c r="HD13" s="57"/>
      <c r="HE13" s="57"/>
      <c r="HF13" s="57"/>
    </row>
    <row r="14" spans="1:214" s="157" customFormat="1" ht="15.75" customHeight="1">
      <c r="A14" s="151" t="s">
        <v>343</v>
      </c>
      <c r="B14" s="152">
        <v>12</v>
      </c>
      <c r="C14" s="153">
        <v>13.5</v>
      </c>
      <c r="D14" s="154">
        <v>16.25</v>
      </c>
      <c r="E14" s="153">
        <f t="shared" si="0"/>
        <v>13.5</v>
      </c>
      <c r="F14" s="153">
        <f aca="true" t="shared" si="2" ref="F14:F29">E14+(E14*0.05)</f>
        <v>14.175</v>
      </c>
      <c r="G14" s="153">
        <f t="shared" si="1"/>
        <v>11.106818181818182</v>
      </c>
      <c r="H14" s="153">
        <f aca="true" t="shared" si="3" ref="H14:H29">G14/B14</f>
        <v>0.9255681818181819</v>
      </c>
      <c r="I14" s="197"/>
      <c r="J14" s="155"/>
      <c r="K14" s="156">
        <f aca="true" t="shared" si="4" ref="K14:K29">IF(I14&gt;0,J14*I14,J14*H14)</f>
        <v>0</v>
      </c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57"/>
      <c r="DO14" s="57"/>
      <c r="DP14" s="57"/>
      <c r="DQ14" s="57"/>
      <c r="DR14" s="57"/>
      <c r="DS14" s="57"/>
      <c r="DT14" s="57"/>
      <c r="DU14" s="57"/>
      <c r="DV14" s="57"/>
      <c r="DW14" s="57"/>
      <c r="DX14" s="57"/>
      <c r="DY14" s="57"/>
      <c r="DZ14" s="57"/>
      <c r="EA14" s="57"/>
      <c r="EB14" s="57"/>
      <c r="EC14" s="57"/>
      <c r="ED14" s="57"/>
      <c r="EE14" s="57"/>
      <c r="EF14" s="57"/>
      <c r="EG14" s="57"/>
      <c r="EH14" s="57"/>
      <c r="EI14" s="57"/>
      <c r="EJ14" s="57"/>
      <c r="EK14" s="57"/>
      <c r="EL14" s="57"/>
      <c r="EM14" s="57"/>
      <c r="EN14" s="57"/>
      <c r="EO14" s="57"/>
      <c r="EP14" s="57"/>
      <c r="EQ14" s="57"/>
      <c r="ER14" s="57"/>
      <c r="ES14" s="57"/>
      <c r="ET14" s="57"/>
      <c r="EU14" s="57"/>
      <c r="EV14" s="57"/>
      <c r="EW14" s="57"/>
      <c r="EX14" s="57"/>
      <c r="EY14" s="57"/>
      <c r="EZ14" s="57"/>
      <c r="FA14" s="57"/>
      <c r="FB14" s="57"/>
      <c r="FC14" s="57"/>
      <c r="FD14" s="57"/>
      <c r="FE14" s="57"/>
      <c r="FF14" s="57"/>
      <c r="FG14" s="57"/>
      <c r="FH14" s="57"/>
      <c r="FI14" s="57"/>
      <c r="FJ14" s="57"/>
      <c r="FK14" s="57"/>
      <c r="FL14" s="57"/>
      <c r="FM14" s="57"/>
      <c r="FN14" s="57"/>
      <c r="FO14" s="57"/>
      <c r="FP14" s="57"/>
      <c r="FQ14" s="57"/>
      <c r="FR14" s="57"/>
      <c r="FS14" s="57"/>
      <c r="FT14" s="57"/>
      <c r="FU14" s="57"/>
      <c r="FV14" s="57"/>
      <c r="FW14" s="57"/>
      <c r="FX14" s="57"/>
      <c r="FY14" s="57"/>
      <c r="FZ14" s="57"/>
      <c r="GA14" s="57"/>
      <c r="GB14" s="57"/>
      <c r="GC14" s="57"/>
      <c r="GD14" s="57"/>
      <c r="GE14" s="57"/>
      <c r="GF14" s="57"/>
      <c r="GG14" s="57"/>
      <c r="GH14" s="57"/>
      <c r="GI14" s="57"/>
      <c r="GJ14" s="57"/>
      <c r="GK14" s="57"/>
      <c r="GL14" s="57"/>
      <c r="GM14" s="57"/>
      <c r="GN14" s="57"/>
      <c r="GO14" s="57"/>
      <c r="GP14" s="57"/>
      <c r="GQ14" s="57"/>
      <c r="GR14" s="57"/>
      <c r="GS14" s="57"/>
      <c r="GT14" s="57"/>
      <c r="GU14" s="57"/>
      <c r="GV14" s="57"/>
      <c r="GW14" s="57"/>
      <c r="GX14" s="57"/>
      <c r="GY14" s="57"/>
      <c r="GZ14" s="57"/>
      <c r="HA14" s="57"/>
      <c r="HB14" s="57"/>
      <c r="HC14" s="57"/>
      <c r="HD14" s="57"/>
      <c r="HE14" s="57"/>
      <c r="HF14" s="57"/>
    </row>
    <row r="15" spans="1:214" s="80" customFormat="1" ht="15.75" customHeight="1">
      <c r="A15" s="32" t="s">
        <v>344</v>
      </c>
      <c r="B15" s="33">
        <v>24</v>
      </c>
      <c r="C15" s="7">
        <v>14.25</v>
      </c>
      <c r="D15" s="34">
        <v>17.25</v>
      </c>
      <c r="E15" s="7">
        <f t="shared" si="0"/>
        <v>14.25</v>
      </c>
      <c r="F15" s="7">
        <f t="shared" si="2"/>
        <v>14.9625</v>
      </c>
      <c r="G15" s="7">
        <f t="shared" si="1"/>
        <v>11.723863636363637</v>
      </c>
      <c r="H15" s="7">
        <f t="shared" si="3"/>
        <v>0.4884943181818182</v>
      </c>
      <c r="I15" s="196"/>
      <c r="J15" s="128"/>
      <c r="K15" s="132">
        <f t="shared" si="4"/>
        <v>0</v>
      </c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57"/>
      <c r="DO15" s="57"/>
      <c r="DP15" s="57"/>
      <c r="DQ15" s="57"/>
      <c r="DR15" s="57"/>
      <c r="DS15" s="57"/>
      <c r="DT15" s="57"/>
      <c r="DU15" s="57"/>
      <c r="DV15" s="57"/>
      <c r="DW15" s="57"/>
      <c r="DX15" s="57"/>
      <c r="DY15" s="57"/>
      <c r="DZ15" s="57"/>
      <c r="EA15" s="57"/>
      <c r="EB15" s="57"/>
      <c r="EC15" s="57"/>
      <c r="ED15" s="57"/>
      <c r="EE15" s="57"/>
      <c r="EF15" s="57"/>
      <c r="EG15" s="57"/>
      <c r="EH15" s="57"/>
      <c r="EI15" s="57"/>
      <c r="EJ15" s="57"/>
      <c r="EK15" s="57"/>
      <c r="EL15" s="57"/>
      <c r="EM15" s="57"/>
      <c r="EN15" s="57"/>
      <c r="EO15" s="57"/>
      <c r="EP15" s="57"/>
      <c r="EQ15" s="57"/>
      <c r="ER15" s="57"/>
      <c r="ES15" s="57"/>
      <c r="ET15" s="57"/>
      <c r="EU15" s="57"/>
      <c r="EV15" s="57"/>
      <c r="EW15" s="57"/>
      <c r="EX15" s="57"/>
      <c r="EY15" s="57"/>
      <c r="EZ15" s="57"/>
      <c r="FA15" s="57"/>
      <c r="FB15" s="57"/>
      <c r="FC15" s="57"/>
      <c r="FD15" s="57"/>
      <c r="FE15" s="57"/>
      <c r="FF15" s="57"/>
      <c r="FG15" s="57"/>
      <c r="FH15" s="57"/>
      <c r="FI15" s="57"/>
      <c r="FJ15" s="57"/>
      <c r="FK15" s="57"/>
      <c r="FL15" s="57"/>
      <c r="FM15" s="57"/>
      <c r="FN15" s="57"/>
      <c r="FO15" s="57"/>
      <c r="FP15" s="57"/>
      <c r="FQ15" s="57"/>
      <c r="FR15" s="57"/>
      <c r="FS15" s="57"/>
      <c r="FT15" s="57"/>
      <c r="FU15" s="57"/>
      <c r="FV15" s="57"/>
      <c r="FW15" s="57"/>
      <c r="FX15" s="57"/>
      <c r="FY15" s="57"/>
      <c r="FZ15" s="57"/>
      <c r="GA15" s="57"/>
      <c r="GB15" s="57"/>
      <c r="GC15" s="57"/>
      <c r="GD15" s="57"/>
      <c r="GE15" s="57"/>
      <c r="GF15" s="57"/>
      <c r="GG15" s="57"/>
      <c r="GH15" s="57"/>
      <c r="GI15" s="57"/>
      <c r="GJ15" s="57"/>
      <c r="GK15" s="57"/>
      <c r="GL15" s="57"/>
      <c r="GM15" s="57"/>
      <c r="GN15" s="57"/>
      <c r="GO15" s="57"/>
      <c r="GP15" s="57"/>
      <c r="GQ15" s="57"/>
      <c r="GR15" s="57"/>
      <c r="GS15" s="57"/>
      <c r="GT15" s="57"/>
      <c r="GU15" s="57"/>
      <c r="GV15" s="57"/>
      <c r="GW15" s="57"/>
      <c r="GX15" s="57"/>
      <c r="GY15" s="57"/>
      <c r="GZ15" s="57"/>
      <c r="HA15" s="57"/>
      <c r="HB15" s="57"/>
      <c r="HC15" s="57"/>
      <c r="HD15" s="57"/>
      <c r="HE15" s="57"/>
      <c r="HF15" s="57"/>
    </row>
    <row r="16" spans="1:214" s="157" customFormat="1" ht="15.75" customHeight="1">
      <c r="A16" s="151" t="s">
        <v>345</v>
      </c>
      <c r="B16" s="152">
        <v>12</v>
      </c>
      <c r="C16" s="153">
        <v>20</v>
      </c>
      <c r="D16" s="154">
        <v>24.25</v>
      </c>
      <c r="E16" s="153">
        <f t="shared" si="0"/>
        <v>20</v>
      </c>
      <c r="F16" s="153">
        <f t="shared" si="2"/>
        <v>21</v>
      </c>
      <c r="G16" s="153">
        <f t="shared" si="1"/>
        <v>16.454545454545453</v>
      </c>
      <c r="H16" s="153">
        <f t="shared" si="3"/>
        <v>1.371212121212121</v>
      </c>
      <c r="I16" s="197"/>
      <c r="J16" s="155"/>
      <c r="K16" s="156">
        <f t="shared" si="4"/>
        <v>0</v>
      </c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  <c r="CA16" s="57"/>
      <c r="CB16" s="57"/>
      <c r="CC16" s="57"/>
      <c r="CD16" s="57"/>
      <c r="CE16" s="57"/>
      <c r="CF16" s="57"/>
      <c r="CG16" s="57"/>
      <c r="CH16" s="57"/>
      <c r="CI16" s="57"/>
      <c r="CJ16" s="57"/>
      <c r="CK16" s="57"/>
      <c r="CL16" s="57"/>
      <c r="CM16" s="57"/>
      <c r="CN16" s="57"/>
      <c r="CO16" s="57"/>
      <c r="CP16" s="57"/>
      <c r="CQ16" s="57"/>
      <c r="CR16" s="57"/>
      <c r="CS16" s="57"/>
      <c r="CT16" s="57"/>
      <c r="CU16" s="57"/>
      <c r="CV16" s="57"/>
      <c r="CW16" s="57"/>
      <c r="CX16" s="57"/>
      <c r="CY16" s="57"/>
      <c r="CZ16" s="57"/>
      <c r="DA16" s="57"/>
      <c r="DB16" s="57"/>
      <c r="DC16" s="57"/>
      <c r="DD16" s="57"/>
      <c r="DE16" s="57"/>
      <c r="DF16" s="57"/>
      <c r="DG16" s="57"/>
      <c r="DH16" s="57"/>
      <c r="DI16" s="57"/>
      <c r="DJ16" s="57"/>
      <c r="DK16" s="57"/>
      <c r="DL16" s="57"/>
      <c r="DM16" s="57"/>
      <c r="DN16" s="57"/>
      <c r="DO16" s="57"/>
      <c r="DP16" s="57"/>
      <c r="DQ16" s="57"/>
      <c r="DR16" s="57"/>
      <c r="DS16" s="57"/>
      <c r="DT16" s="57"/>
      <c r="DU16" s="57"/>
      <c r="DV16" s="57"/>
      <c r="DW16" s="57"/>
      <c r="DX16" s="57"/>
      <c r="DY16" s="57"/>
      <c r="DZ16" s="57"/>
      <c r="EA16" s="57"/>
      <c r="EB16" s="57"/>
      <c r="EC16" s="57"/>
      <c r="ED16" s="57"/>
      <c r="EE16" s="57"/>
      <c r="EF16" s="57"/>
      <c r="EG16" s="57"/>
      <c r="EH16" s="57"/>
      <c r="EI16" s="57"/>
      <c r="EJ16" s="57"/>
      <c r="EK16" s="57"/>
      <c r="EL16" s="57"/>
      <c r="EM16" s="57"/>
      <c r="EN16" s="57"/>
      <c r="EO16" s="57"/>
      <c r="EP16" s="57"/>
      <c r="EQ16" s="57"/>
      <c r="ER16" s="57"/>
      <c r="ES16" s="57"/>
      <c r="ET16" s="57"/>
      <c r="EU16" s="57"/>
      <c r="EV16" s="57"/>
      <c r="EW16" s="57"/>
      <c r="EX16" s="57"/>
      <c r="EY16" s="57"/>
      <c r="EZ16" s="57"/>
      <c r="FA16" s="57"/>
      <c r="FB16" s="57"/>
      <c r="FC16" s="57"/>
      <c r="FD16" s="57"/>
      <c r="FE16" s="57"/>
      <c r="FF16" s="57"/>
      <c r="FG16" s="57"/>
      <c r="FH16" s="57"/>
      <c r="FI16" s="57"/>
      <c r="FJ16" s="57"/>
      <c r="FK16" s="57"/>
      <c r="FL16" s="57"/>
      <c r="FM16" s="57"/>
      <c r="FN16" s="57"/>
      <c r="FO16" s="57"/>
      <c r="FP16" s="57"/>
      <c r="FQ16" s="57"/>
      <c r="FR16" s="57"/>
      <c r="FS16" s="57"/>
      <c r="FT16" s="57"/>
      <c r="FU16" s="57"/>
      <c r="FV16" s="57"/>
      <c r="FW16" s="57"/>
      <c r="FX16" s="57"/>
      <c r="FY16" s="57"/>
      <c r="FZ16" s="57"/>
      <c r="GA16" s="57"/>
      <c r="GB16" s="57"/>
      <c r="GC16" s="57"/>
      <c r="GD16" s="57"/>
      <c r="GE16" s="57"/>
      <c r="GF16" s="57"/>
      <c r="GG16" s="57"/>
      <c r="GH16" s="57"/>
      <c r="GI16" s="57"/>
      <c r="GJ16" s="57"/>
      <c r="GK16" s="57"/>
      <c r="GL16" s="57"/>
      <c r="GM16" s="57"/>
      <c r="GN16" s="57"/>
      <c r="GO16" s="57"/>
      <c r="GP16" s="57"/>
      <c r="GQ16" s="57"/>
      <c r="GR16" s="57"/>
      <c r="GS16" s="57"/>
      <c r="GT16" s="57"/>
      <c r="GU16" s="57"/>
      <c r="GV16" s="57"/>
      <c r="GW16" s="57"/>
      <c r="GX16" s="57"/>
      <c r="GY16" s="57"/>
      <c r="GZ16" s="57"/>
      <c r="HA16" s="57"/>
      <c r="HB16" s="57"/>
      <c r="HC16" s="57"/>
      <c r="HD16" s="57"/>
      <c r="HE16" s="57"/>
      <c r="HF16" s="57"/>
    </row>
    <row r="17" spans="1:214" s="80" customFormat="1" ht="15.75" customHeight="1">
      <c r="A17" s="32" t="s">
        <v>346</v>
      </c>
      <c r="B17" s="33">
        <v>12</v>
      </c>
      <c r="C17" s="7">
        <v>26</v>
      </c>
      <c r="D17" s="34">
        <v>32</v>
      </c>
      <c r="E17" s="7">
        <f>IF($J$2="AUS",C17,D17)</f>
        <v>26</v>
      </c>
      <c r="F17" s="7">
        <f>E17+(E17*0.05)</f>
        <v>27.3</v>
      </c>
      <c r="G17" s="7">
        <f>IF($I$3="Bronze",IF($J$2="AUS",(E17-((E17/1.1)*0.2))+(E17*0.05),(E17-((E17/1.15)*0.2))+(E17*0.05)),IF($J$2="AUS",(E17-((E17/1.1)*0.25))+(E17*0.05),(E17-((E17/1.15)*0.25))+(E17*0.05)))</f>
        <v>21.390909090909094</v>
      </c>
      <c r="H17" s="7">
        <f>G17/B17</f>
        <v>1.782575757575758</v>
      </c>
      <c r="I17" s="196"/>
      <c r="J17" s="128"/>
      <c r="K17" s="132">
        <f>IF(I17&gt;0,J17*I17,J17*H17)</f>
        <v>0</v>
      </c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7"/>
      <c r="CB17" s="57"/>
      <c r="CC17" s="57"/>
      <c r="CD17" s="57"/>
      <c r="CE17" s="57"/>
      <c r="CF17" s="57"/>
      <c r="CG17" s="57"/>
      <c r="CH17" s="57"/>
      <c r="CI17" s="57"/>
      <c r="CJ17" s="57"/>
      <c r="CK17" s="57"/>
      <c r="CL17" s="57"/>
      <c r="CM17" s="57"/>
      <c r="CN17" s="57"/>
      <c r="CO17" s="57"/>
      <c r="CP17" s="57"/>
      <c r="CQ17" s="57"/>
      <c r="CR17" s="57"/>
      <c r="CS17" s="57"/>
      <c r="CT17" s="57"/>
      <c r="CU17" s="57"/>
      <c r="CV17" s="57"/>
      <c r="CW17" s="57"/>
      <c r="CX17" s="57"/>
      <c r="CY17" s="57"/>
      <c r="CZ17" s="57"/>
      <c r="DA17" s="57"/>
      <c r="DB17" s="57"/>
      <c r="DC17" s="57"/>
      <c r="DD17" s="57"/>
      <c r="DE17" s="57"/>
      <c r="DF17" s="57"/>
      <c r="DG17" s="57"/>
      <c r="DH17" s="57"/>
      <c r="DI17" s="57"/>
      <c r="DJ17" s="57"/>
      <c r="DK17" s="57"/>
      <c r="DL17" s="57"/>
      <c r="DM17" s="57"/>
      <c r="DN17" s="57"/>
      <c r="DO17" s="57"/>
      <c r="DP17" s="57"/>
      <c r="DQ17" s="57"/>
      <c r="DR17" s="57"/>
      <c r="DS17" s="57"/>
      <c r="DT17" s="57"/>
      <c r="DU17" s="57"/>
      <c r="DV17" s="57"/>
      <c r="DW17" s="57"/>
      <c r="DX17" s="57"/>
      <c r="DY17" s="57"/>
      <c r="DZ17" s="57"/>
      <c r="EA17" s="57"/>
      <c r="EB17" s="57"/>
      <c r="EC17" s="57"/>
      <c r="ED17" s="57"/>
      <c r="EE17" s="57"/>
      <c r="EF17" s="57"/>
      <c r="EG17" s="57"/>
      <c r="EH17" s="57"/>
      <c r="EI17" s="57"/>
      <c r="EJ17" s="57"/>
      <c r="EK17" s="57"/>
      <c r="EL17" s="57"/>
      <c r="EM17" s="57"/>
      <c r="EN17" s="57"/>
      <c r="EO17" s="57"/>
      <c r="EP17" s="57"/>
      <c r="EQ17" s="57"/>
      <c r="ER17" s="57"/>
      <c r="ES17" s="57"/>
      <c r="ET17" s="57"/>
      <c r="EU17" s="57"/>
      <c r="EV17" s="57"/>
      <c r="EW17" s="57"/>
      <c r="EX17" s="57"/>
      <c r="EY17" s="57"/>
      <c r="EZ17" s="57"/>
      <c r="FA17" s="57"/>
      <c r="FB17" s="57"/>
      <c r="FC17" s="57"/>
      <c r="FD17" s="57"/>
      <c r="FE17" s="57"/>
      <c r="FF17" s="57"/>
      <c r="FG17" s="57"/>
      <c r="FH17" s="57"/>
      <c r="FI17" s="57"/>
      <c r="FJ17" s="57"/>
      <c r="FK17" s="57"/>
      <c r="FL17" s="57"/>
      <c r="FM17" s="57"/>
      <c r="FN17" s="57"/>
      <c r="FO17" s="57"/>
      <c r="FP17" s="57"/>
      <c r="FQ17" s="57"/>
      <c r="FR17" s="57"/>
      <c r="FS17" s="57"/>
      <c r="FT17" s="57"/>
      <c r="FU17" s="57"/>
      <c r="FV17" s="57"/>
      <c r="FW17" s="57"/>
      <c r="FX17" s="57"/>
      <c r="FY17" s="57"/>
      <c r="FZ17" s="57"/>
      <c r="GA17" s="57"/>
      <c r="GB17" s="57"/>
      <c r="GC17" s="57"/>
      <c r="GD17" s="57"/>
      <c r="GE17" s="57"/>
      <c r="GF17" s="57"/>
      <c r="GG17" s="57"/>
      <c r="GH17" s="57"/>
      <c r="GI17" s="57"/>
      <c r="GJ17" s="57"/>
      <c r="GK17" s="57"/>
      <c r="GL17" s="57"/>
      <c r="GM17" s="57"/>
      <c r="GN17" s="57"/>
      <c r="GO17" s="57"/>
      <c r="GP17" s="57"/>
      <c r="GQ17" s="57"/>
      <c r="GR17" s="57"/>
      <c r="GS17" s="57"/>
      <c r="GT17" s="57"/>
      <c r="GU17" s="57"/>
      <c r="GV17" s="57"/>
      <c r="GW17" s="57"/>
      <c r="GX17" s="57"/>
      <c r="GY17" s="57"/>
      <c r="GZ17" s="57"/>
      <c r="HA17" s="57"/>
      <c r="HB17" s="57"/>
      <c r="HC17" s="57"/>
      <c r="HD17" s="57"/>
      <c r="HE17" s="57"/>
      <c r="HF17" s="57"/>
    </row>
    <row r="18" spans="1:214" s="157" customFormat="1" ht="15.75" customHeight="1">
      <c r="A18" s="151" t="s">
        <v>347</v>
      </c>
      <c r="B18" s="152">
        <v>40</v>
      </c>
      <c r="C18" s="153">
        <v>20</v>
      </c>
      <c r="D18" s="154">
        <v>24.25</v>
      </c>
      <c r="E18" s="153">
        <f>IF($J$2="AUS",C18,D18)</f>
        <v>20</v>
      </c>
      <c r="F18" s="153">
        <f>E18+(E18*0.05)</f>
        <v>21</v>
      </c>
      <c r="G18" s="153">
        <f>IF($I$3="Bronze",IF($J$2="AUS",(E18-((E18/1.1)*0.2))+(E18*0.05),(E18-((E18/1.15)*0.2))+(E18*0.05)),IF($J$2="AUS",(E18-((E18/1.1)*0.25))+(E18*0.05),(E18-((E18/1.15)*0.25))+(E18*0.05)))</f>
        <v>16.454545454545453</v>
      </c>
      <c r="H18" s="153">
        <f>G18/B18</f>
        <v>0.4113636363636363</v>
      </c>
      <c r="I18" s="197"/>
      <c r="J18" s="155"/>
      <c r="K18" s="156">
        <f>IF(I18&gt;0,J18*I18,J18*H18)</f>
        <v>0</v>
      </c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7"/>
      <c r="CB18" s="57"/>
      <c r="CC18" s="57"/>
      <c r="CD18" s="57"/>
      <c r="CE18" s="57"/>
      <c r="CF18" s="57"/>
      <c r="CG18" s="57"/>
      <c r="CH18" s="57"/>
      <c r="CI18" s="57"/>
      <c r="CJ18" s="57"/>
      <c r="CK18" s="57"/>
      <c r="CL18" s="57"/>
      <c r="CM18" s="57"/>
      <c r="CN18" s="57"/>
      <c r="CO18" s="57"/>
      <c r="CP18" s="57"/>
      <c r="CQ18" s="57"/>
      <c r="CR18" s="57"/>
      <c r="CS18" s="57"/>
      <c r="CT18" s="57"/>
      <c r="CU18" s="57"/>
      <c r="CV18" s="57"/>
      <c r="CW18" s="57"/>
      <c r="CX18" s="57"/>
      <c r="CY18" s="57"/>
      <c r="CZ18" s="57"/>
      <c r="DA18" s="57"/>
      <c r="DB18" s="57"/>
      <c r="DC18" s="57"/>
      <c r="DD18" s="57"/>
      <c r="DE18" s="57"/>
      <c r="DF18" s="57"/>
      <c r="DG18" s="57"/>
      <c r="DH18" s="57"/>
      <c r="DI18" s="57"/>
      <c r="DJ18" s="57"/>
      <c r="DK18" s="57"/>
      <c r="DL18" s="57"/>
      <c r="DM18" s="57"/>
      <c r="DN18" s="57"/>
      <c r="DO18" s="57"/>
      <c r="DP18" s="57"/>
      <c r="DQ18" s="57"/>
      <c r="DR18" s="57"/>
      <c r="DS18" s="57"/>
      <c r="DT18" s="57"/>
      <c r="DU18" s="57"/>
      <c r="DV18" s="57"/>
      <c r="DW18" s="57"/>
      <c r="DX18" s="57"/>
      <c r="DY18" s="57"/>
      <c r="DZ18" s="57"/>
      <c r="EA18" s="57"/>
      <c r="EB18" s="57"/>
      <c r="EC18" s="57"/>
      <c r="ED18" s="57"/>
      <c r="EE18" s="57"/>
      <c r="EF18" s="57"/>
      <c r="EG18" s="57"/>
      <c r="EH18" s="57"/>
      <c r="EI18" s="57"/>
      <c r="EJ18" s="57"/>
      <c r="EK18" s="57"/>
      <c r="EL18" s="57"/>
      <c r="EM18" s="57"/>
      <c r="EN18" s="57"/>
      <c r="EO18" s="57"/>
      <c r="EP18" s="57"/>
      <c r="EQ18" s="57"/>
      <c r="ER18" s="57"/>
      <c r="ES18" s="57"/>
      <c r="ET18" s="57"/>
      <c r="EU18" s="57"/>
      <c r="EV18" s="57"/>
      <c r="EW18" s="57"/>
      <c r="EX18" s="57"/>
      <c r="EY18" s="57"/>
      <c r="EZ18" s="57"/>
      <c r="FA18" s="57"/>
      <c r="FB18" s="57"/>
      <c r="FC18" s="57"/>
      <c r="FD18" s="57"/>
      <c r="FE18" s="57"/>
      <c r="FF18" s="57"/>
      <c r="FG18" s="57"/>
      <c r="FH18" s="57"/>
      <c r="FI18" s="57"/>
      <c r="FJ18" s="57"/>
      <c r="FK18" s="57"/>
      <c r="FL18" s="57"/>
      <c r="FM18" s="57"/>
      <c r="FN18" s="57"/>
      <c r="FO18" s="57"/>
      <c r="FP18" s="57"/>
      <c r="FQ18" s="57"/>
      <c r="FR18" s="57"/>
      <c r="FS18" s="57"/>
      <c r="FT18" s="57"/>
      <c r="FU18" s="57"/>
      <c r="FV18" s="57"/>
      <c r="FW18" s="57"/>
      <c r="FX18" s="57"/>
      <c r="FY18" s="57"/>
      <c r="FZ18" s="57"/>
      <c r="GA18" s="57"/>
      <c r="GB18" s="57"/>
      <c r="GC18" s="57"/>
      <c r="GD18" s="57"/>
      <c r="GE18" s="57"/>
      <c r="GF18" s="57"/>
      <c r="GG18" s="57"/>
      <c r="GH18" s="57"/>
      <c r="GI18" s="57"/>
      <c r="GJ18" s="57"/>
      <c r="GK18" s="57"/>
      <c r="GL18" s="57"/>
      <c r="GM18" s="57"/>
      <c r="GN18" s="57"/>
      <c r="GO18" s="57"/>
      <c r="GP18" s="57"/>
      <c r="GQ18" s="57"/>
      <c r="GR18" s="57"/>
      <c r="GS18" s="57"/>
      <c r="GT18" s="57"/>
      <c r="GU18" s="57"/>
      <c r="GV18" s="57"/>
      <c r="GW18" s="57"/>
      <c r="GX18" s="57"/>
      <c r="GY18" s="57"/>
      <c r="GZ18" s="57"/>
      <c r="HA18" s="57"/>
      <c r="HB18" s="57"/>
      <c r="HC18" s="57"/>
      <c r="HD18" s="57"/>
      <c r="HE18" s="57"/>
      <c r="HF18" s="57"/>
    </row>
    <row r="19" spans="1:214" s="80" customFormat="1" ht="15.75" customHeight="1">
      <c r="A19" s="32" t="s">
        <v>348</v>
      </c>
      <c r="B19" s="33">
        <v>48</v>
      </c>
      <c r="C19" s="7">
        <v>31</v>
      </c>
      <c r="D19" s="34">
        <v>38</v>
      </c>
      <c r="E19" s="7">
        <f>IF($J$2="AUS",C19,D19)</f>
        <v>31</v>
      </c>
      <c r="F19" s="7">
        <f>E19+(E19*0.05)</f>
        <v>32.55</v>
      </c>
      <c r="G19" s="7">
        <f>IF($I$3="Bronze",IF($J$2="AUS",(E19-((E19/1.1)*0.2))+(E19*0.05),(E19-((E19/1.15)*0.2))+(E19*0.05)),IF($J$2="AUS",(E19-((E19/1.1)*0.25))+(E19*0.05),(E19-((E19/1.15)*0.25))+(E19*0.05)))</f>
        <v>25.504545454545454</v>
      </c>
      <c r="H19" s="7">
        <f>G19/B19</f>
        <v>0.531344696969697</v>
      </c>
      <c r="I19" s="196"/>
      <c r="J19" s="128"/>
      <c r="K19" s="132">
        <f>IF(I19&gt;0,J19*I19,J19*H19)</f>
        <v>0</v>
      </c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7"/>
      <c r="CB19" s="57"/>
      <c r="CC19" s="57"/>
      <c r="CD19" s="57"/>
      <c r="CE19" s="57"/>
      <c r="CF19" s="57"/>
      <c r="CG19" s="57"/>
      <c r="CH19" s="57"/>
      <c r="CI19" s="57"/>
      <c r="CJ19" s="57"/>
      <c r="CK19" s="57"/>
      <c r="CL19" s="57"/>
      <c r="CM19" s="57"/>
      <c r="CN19" s="57"/>
      <c r="CO19" s="57"/>
      <c r="CP19" s="57"/>
      <c r="CQ19" s="57"/>
      <c r="CR19" s="57"/>
      <c r="CS19" s="57"/>
      <c r="CT19" s="57"/>
      <c r="CU19" s="57"/>
      <c r="CV19" s="57"/>
      <c r="CW19" s="57"/>
      <c r="CX19" s="57"/>
      <c r="CY19" s="57"/>
      <c r="CZ19" s="57"/>
      <c r="DA19" s="57"/>
      <c r="DB19" s="57"/>
      <c r="DC19" s="57"/>
      <c r="DD19" s="57"/>
      <c r="DE19" s="57"/>
      <c r="DF19" s="57"/>
      <c r="DG19" s="57"/>
      <c r="DH19" s="57"/>
      <c r="DI19" s="57"/>
      <c r="DJ19" s="57"/>
      <c r="DK19" s="57"/>
      <c r="DL19" s="57"/>
      <c r="DM19" s="57"/>
      <c r="DN19" s="57"/>
      <c r="DO19" s="57"/>
      <c r="DP19" s="57"/>
      <c r="DQ19" s="57"/>
      <c r="DR19" s="57"/>
      <c r="DS19" s="57"/>
      <c r="DT19" s="57"/>
      <c r="DU19" s="57"/>
      <c r="DV19" s="57"/>
      <c r="DW19" s="57"/>
      <c r="DX19" s="57"/>
      <c r="DY19" s="57"/>
      <c r="DZ19" s="57"/>
      <c r="EA19" s="57"/>
      <c r="EB19" s="57"/>
      <c r="EC19" s="57"/>
      <c r="ED19" s="57"/>
      <c r="EE19" s="57"/>
      <c r="EF19" s="57"/>
      <c r="EG19" s="57"/>
      <c r="EH19" s="57"/>
      <c r="EI19" s="57"/>
      <c r="EJ19" s="57"/>
      <c r="EK19" s="57"/>
      <c r="EL19" s="57"/>
      <c r="EM19" s="57"/>
      <c r="EN19" s="57"/>
      <c r="EO19" s="57"/>
      <c r="EP19" s="57"/>
      <c r="EQ19" s="57"/>
      <c r="ER19" s="57"/>
      <c r="ES19" s="57"/>
      <c r="ET19" s="57"/>
      <c r="EU19" s="57"/>
      <c r="EV19" s="57"/>
      <c r="EW19" s="57"/>
      <c r="EX19" s="57"/>
      <c r="EY19" s="57"/>
      <c r="EZ19" s="57"/>
      <c r="FA19" s="57"/>
      <c r="FB19" s="57"/>
      <c r="FC19" s="57"/>
      <c r="FD19" s="57"/>
      <c r="FE19" s="57"/>
      <c r="FF19" s="57"/>
      <c r="FG19" s="57"/>
      <c r="FH19" s="57"/>
      <c r="FI19" s="57"/>
      <c r="FJ19" s="57"/>
      <c r="FK19" s="57"/>
      <c r="FL19" s="57"/>
      <c r="FM19" s="57"/>
      <c r="FN19" s="57"/>
      <c r="FO19" s="57"/>
      <c r="FP19" s="57"/>
      <c r="FQ19" s="57"/>
      <c r="FR19" s="57"/>
      <c r="FS19" s="57"/>
      <c r="FT19" s="57"/>
      <c r="FU19" s="57"/>
      <c r="FV19" s="57"/>
      <c r="FW19" s="57"/>
      <c r="FX19" s="57"/>
      <c r="FY19" s="57"/>
      <c r="FZ19" s="57"/>
      <c r="GA19" s="57"/>
      <c r="GB19" s="57"/>
      <c r="GC19" s="57"/>
      <c r="GD19" s="57"/>
      <c r="GE19" s="57"/>
      <c r="GF19" s="57"/>
      <c r="GG19" s="57"/>
      <c r="GH19" s="57"/>
      <c r="GI19" s="57"/>
      <c r="GJ19" s="57"/>
      <c r="GK19" s="57"/>
      <c r="GL19" s="57"/>
      <c r="GM19" s="57"/>
      <c r="GN19" s="57"/>
      <c r="GO19" s="57"/>
      <c r="GP19" s="57"/>
      <c r="GQ19" s="57"/>
      <c r="GR19" s="57"/>
      <c r="GS19" s="57"/>
      <c r="GT19" s="57"/>
      <c r="GU19" s="57"/>
      <c r="GV19" s="57"/>
      <c r="GW19" s="57"/>
      <c r="GX19" s="57"/>
      <c r="GY19" s="57"/>
      <c r="GZ19" s="57"/>
      <c r="HA19" s="57"/>
      <c r="HB19" s="57"/>
      <c r="HC19" s="57"/>
      <c r="HD19" s="57"/>
      <c r="HE19" s="57"/>
      <c r="HF19" s="57"/>
    </row>
    <row r="20" spans="1:214" s="157" customFormat="1" ht="15.75" customHeight="1">
      <c r="A20" s="151" t="s">
        <v>349</v>
      </c>
      <c r="B20" s="152">
        <v>48</v>
      </c>
      <c r="C20" s="153">
        <v>20</v>
      </c>
      <c r="D20" s="154">
        <v>24.25</v>
      </c>
      <c r="E20" s="153">
        <f>IF($J$2="AUS",C20,D20)</f>
        <v>20</v>
      </c>
      <c r="F20" s="153">
        <f>E20+(E20*0.05)</f>
        <v>21</v>
      </c>
      <c r="G20" s="153">
        <f>IF($I$3="Bronze",IF($J$2="AUS",(E20-((E20/1.1)*0.2))+(E20*0.05),(E20-((E20/1.15)*0.2))+(E20*0.05)),IF($J$2="AUS",(E20-((E20/1.1)*0.25))+(E20*0.05),(E20-((E20/1.15)*0.25))+(E20*0.05)))</f>
        <v>16.454545454545453</v>
      </c>
      <c r="H20" s="153">
        <f>G20/B20</f>
        <v>0.3428030303030303</v>
      </c>
      <c r="I20" s="197"/>
      <c r="J20" s="155"/>
      <c r="K20" s="156">
        <f>IF(I20&gt;0,J20*I20,J20*H20)</f>
        <v>0</v>
      </c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/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57"/>
      <c r="EF20" s="57"/>
      <c r="EG20" s="57"/>
      <c r="EH20" s="57"/>
      <c r="EI20" s="57"/>
      <c r="EJ20" s="57"/>
      <c r="EK20" s="57"/>
      <c r="EL20" s="57"/>
      <c r="EM20" s="57"/>
      <c r="EN20" s="57"/>
      <c r="EO20" s="57"/>
      <c r="EP20" s="57"/>
      <c r="EQ20" s="57"/>
      <c r="ER20" s="57"/>
      <c r="ES20" s="57"/>
      <c r="ET20" s="57"/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7"/>
      <c r="FK20" s="57"/>
      <c r="FL20" s="57"/>
      <c r="FM20" s="57"/>
      <c r="FN20" s="57"/>
      <c r="FO20" s="57"/>
      <c r="FP20" s="57"/>
      <c r="FQ20" s="57"/>
      <c r="FR20" s="57"/>
      <c r="FS20" s="57"/>
      <c r="FT20" s="57"/>
      <c r="FU20" s="57"/>
      <c r="FV20" s="57"/>
      <c r="FW20" s="57"/>
      <c r="FX20" s="57"/>
      <c r="FY20" s="57"/>
      <c r="FZ20" s="57"/>
      <c r="GA20" s="57"/>
      <c r="GB20" s="57"/>
      <c r="GC20" s="57"/>
      <c r="GD20" s="57"/>
      <c r="GE20" s="57"/>
      <c r="GF20" s="57"/>
      <c r="GG20" s="57"/>
      <c r="GH20" s="57"/>
      <c r="GI20" s="57"/>
      <c r="GJ20" s="57"/>
      <c r="GK20" s="57"/>
      <c r="GL20" s="57"/>
      <c r="GM20" s="57"/>
      <c r="GN20" s="57"/>
      <c r="GO20" s="57"/>
      <c r="GP20" s="57"/>
      <c r="GQ20" s="57"/>
      <c r="GR20" s="57"/>
      <c r="GS20" s="57"/>
      <c r="GT20" s="57"/>
      <c r="GU20" s="57"/>
      <c r="GV20" s="57"/>
      <c r="GW20" s="57"/>
      <c r="GX20" s="57"/>
      <c r="GY20" s="57"/>
      <c r="GZ20" s="57"/>
      <c r="HA20" s="57"/>
      <c r="HB20" s="57"/>
      <c r="HC20" s="57"/>
      <c r="HD20" s="57"/>
      <c r="HE20" s="57"/>
      <c r="HF20" s="57"/>
    </row>
    <row r="21" spans="1:214" s="80" customFormat="1" ht="15.75" customHeight="1">
      <c r="A21" s="32" t="s">
        <v>350</v>
      </c>
      <c r="B21" s="33">
        <v>10</v>
      </c>
      <c r="C21" s="7">
        <v>21</v>
      </c>
      <c r="D21" s="34">
        <v>25.25</v>
      </c>
      <c r="E21" s="7">
        <f>IF($J$2="AUS",C21,D21)</f>
        <v>21</v>
      </c>
      <c r="F21" s="7">
        <f>E21+(E21*0.05)</f>
        <v>22.05</v>
      </c>
      <c r="G21" s="7">
        <f>IF($I$3="Bronze",IF($J$2="AUS",(E21-((E21/1.1)*0.2))+(E21*0.05),(E21-((E21/1.15)*0.2))+(E21*0.05)),IF($J$2="AUS",(E21-((E21/1.1)*0.25))+(E21*0.05),(E21-((E21/1.15)*0.25))+(E21*0.05)))</f>
        <v>17.277272727272727</v>
      </c>
      <c r="H21" s="7">
        <f>G21/B21</f>
        <v>1.7277272727272728</v>
      </c>
      <c r="I21" s="196"/>
      <c r="J21" s="128"/>
      <c r="K21" s="132">
        <f>IF(I21&gt;0,J21*I21,J21*H21)</f>
        <v>0</v>
      </c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/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57"/>
      <c r="EF21" s="57"/>
      <c r="EG21" s="57"/>
      <c r="EH21" s="57"/>
      <c r="EI21" s="57"/>
      <c r="EJ21" s="57"/>
      <c r="EK21" s="57"/>
      <c r="EL21" s="57"/>
      <c r="EM21" s="57"/>
      <c r="EN21" s="57"/>
      <c r="EO21" s="57"/>
      <c r="EP21" s="57"/>
      <c r="EQ21" s="57"/>
      <c r="ER21" s="57"/>
      <c r="ES21" s="57"/>
      <c r="ET21" s="57"/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7"/>
      <c r="FK21" s="57"/>
      <c r="FL21" s="57"/>
      <c r="FM21" s="57"/>
      <c r="FN21" s="57"/>
      <c r="FO21" s="57"/>
      <c r="FP21" s="57"/>
      <c r="FQ21" s="57"/>
      <c r="FR21" s="57"/>
      <c r="FS21" s="57"/>
      <c r="FT21" s="57"/>
      <c r="FU21" s="57"/>
      <c r="FV21" s="57"/>
      <c r="FW21" s="57"/>
      <c r="FX21" s="57"/>
      <c r="FY21" s="57"/>
      <c r="FZ21" s="57"/>
      <c r="GA21" s="57"/>
      <c r="GB21" s="57"/>
      <c r="GC21" s="57"/>
      <c r="GD21" s="57"/>
      <c r="GE21" s="57"/>
      <c r="GF21" s="57"/>
      <c r="GG21" s="57"/>
      <c r="GH21" s="57"/>
      <c r="GI21" s="57"/>
      <c r="GJ21" s="57"/>
      <c r="GK21" s="57"/>
      <c r="GL21" s="57"/>
      <c r="GM21" s="57"/>
      <c r="GN21" s="57"/>
      <c r="GO21" s="57"/>
      <c r="GP21" s="57"/>
      <c r="GQ21" s="57"/>
      <c r="GR21" s="57"/>
      <c r="GS21" s="57"/>
      <c r="GT21" s="57"/>
      <c r="GU21" s="57"/>
      <c r="GV21" s="57"/>
      <c r="GW21" s="57"/>
      <c r="GX21" s="57"/>
      <c r="GY21" s="57"/>
      <c r="GZ21" s="57"/>
      <c r="HA21" s="57"/>
      <c r="HB21" s="57"/>
      <c r="HC21" s="57"/>
      <c r="HD21" s="57"/>
      <c r="HE21" s="57"/>
      <c r="HF21" s="57"/>
    </row>
    <row r="22" spans="1:214" s="160" customFormat="1" ht="15.75" customHeight="1">
      <c r="A22" s="151" t="s">
        <v>303</v>
      </c>
      <c r="B22" s="170">
        <v>10</v>
      </c>
      <c r="C22" s="153">
        <v>15.75</v>
      </c>
      <c r="D22" s="154">
        <v>19</v>
      </c>
      <c r="E22" s="153">
        <f t="shared" si="0"/>
        <v>15.75</v>
      </c>
      <c r="F22" s="153">
        <f t="shared" si="2"/>
        <v>16.5375</v>
      </c>
      <c r="G22" s="153">
        <f t="shared" si="1"/>
        <v>12.957954545454546</v>
      </c>
      <c r="H22" s="153">
        <f t="shared" si="3"/>
        <v>1.2957954545454546</v>
      </c>
      <c r="I22" s="197"/>
      <c r="J22" s="155"/>
      <c r="K22" s="156">
        <f t="shared" si="4"/>
        <v>0</v>
      </c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57"/>
      <c r="EF22" s="57"/>
      <c r="EG22" s="57"/>
      <c r="EH22" s="57"/>
      <c r="EI22" s="57"/>
      <c r="EJ22" s="57"/>
      <c r="EK22" s="57"/>
      <c r="EL22" s="57"/>
      <c r="EM22" s="57"/>
      <c r="EN22" s="57"/>
      <c r="EO22" s="57"/>
      <c r="EP22" s="57"/>
      <c r="EQ22" s="57"/>
      <c r="ER22" s="57"/>
      <c r="ES22" s="57"/>
      <c r="ET22" s="57"/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7"/>
      <c r="FK22" s="57"/>
      <c r="FL22" s="57"/>
      <c r="FM22" s="57"/>
      <c r="FN22" s="57"/>
      <c r="FO22" s="57"/>
      <c r="FP22" s="57"/>
      <c r="FQ22" s="57"/>
      <c r="FR22" s="57"/>
      <c r="FS22" s="57"/>
      <c r="FT22" s="57"/>
      <c r="FU22" s="57"/>
      <c r="FV22" s="57"/>
      <c r="FW22" s="57"/>
      <c r="FX22" s="57"/>
      <c r="FY22" s="57"/>
      <c r="FZ22" s="57"/>
      <c r="GA22" s="57"/>
      <c r="GB22" s="57"/>
      <c r="GC22" s="57"/>
      <c r="GD22" s="57"/>
      <c r="GE22" s="57"/>
      <c r="GF22" s="57"/>
      <c r="GG22" s="57"/>
      <c r="GH22" s="57"/>
      <c r="GI22" s="57"/>
      <c r="GJ22" s="57"/>
      <c r="GK22" s="57"/>
      <c r="GL22" s="57"/>
      <c r="GM22" s="57"/>
      <c r="GN22" s="57"/>
      <c r="GO22" s="57"/>
      <c r="GP22" s="57"/>
      <c r="GQ22" s="57"/>
      <c r="GR22" s="57"/>
      <c r="GS22" s="57"/>
      <c r="GT22" s="57"/>
      <c r="GU22" s="57"/>
      <c r="GV22" s="57"/>
      <c r="GW22" s="57"/>
      <c r="GX22" s="57"/>
      <c r="GY22" s="57"/>
      <c r="GZ22" s="57"/>
      <c r="HA22" s="57"/>
      <c r="HB22" s="57"/>
      <c r="HC22" s="57"/>
      <c r="HD22" s="57"/>
      <c r="HE22" s="57"/>
      <c r="HF22" s="57"/>
    </row>
    <row r="23" spans="1:214" s="80" customFormat="1" ht="15.75" customHeight="1">
      <c r="A23" s="32" t="s">
        <v>351</v>
      </c>
      <c r="B23" s="169">
        <v>8</v>
      </c>
      <c r="C23" s="7">
        <v>8.75</v>
      </c>
      <c r="D23" s="34">
        <v>10.5</v>
      </c>
      <c r="E23" s="7">
        <f t="shared" si="0"/>
        <v>8.75</v>
      </c>
      <c r="F23" s="7">
        <f t="shared" si="2"/>
        <v>9.1875</v>
      </c>
      <c r="G23" s="7">
        <f t="shared" si="1"/>
        <v>7.198863636363637</v>
      </c>
      <c r="H23" s="7">
        <f t="shared" si="3"/>
        <v>0.8998579545454546</v>
      </c>
      <c r="I23" s="196"/>
      <c r="J23" s="128"/>
      <c r="K23" s="132">
        <f t="shared" si="4"/>
        <v>0</v>
      </c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57"/>
      <c r="EF23" s="57"/>
      <c r="EG23" s="57"/>
      <c r="EH23" s="57"/>
      <c r="EI23" s="57"/>
      <c r="EJ23" s="57"/>
      <c r="EK23" s="57"/>
      <c r="EL23" s="57"/>
      <c r="EM23" s="57"/>
      <c r="EN23" s="57"/>
      <c r="EO23" s="57"/>
      <c r="EP23" s="57"/>
      <c r="EQ23" s="57"/>
      <c r="ER23" s="57"/>
      <c r="ES23" s="57"/>
      <c r="ET23" s="57"/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7"/>
      <c r="FK23" s="57"/>
      <c r="FL23" s="57"/>
      <c r="FM23" s="57"/>
      <c r="FN23" s="57"/>
      <c r="FO23" s="57"/>
      <c r="FP23" s="57"/>
      <c r="FQ23" s="57"/>
      <c r="FR23" s="57"/>
      <c r="FS23" s="57"/>
      <c r="FT23" s="57"/>
      <c r="FU23" s="57"/>
      <c r="FV23" s="57"/>
      <c r="FW23" s="57"/>
      <c r="FX23" s="57"/>
      <c r="FY23" s="57"/>
      <c r="FZ23" s="57"/>
      <c r="GA23" s="57"/>
      <c r="GB23" s="57"/>
      <c r="GC23" s="57"/>
      <c r="GD23" s="57"/>
      <c r="GE23" s="57"/>
      <c r="GF23" s="57"/>
      <c r="GG23" s="57"/>
      <c r="GH23" s="57"/>
      <c r="GI23" s="57"/>
      <c r="GJ23" s="57"/>
      <c r="GK23" s="57"/>
      <c r="GL23" s="57"/>
      <c r="GM23" s="57"/>
      <c r="GN23" s="57"/>
      <c r="GO23" s="57"/>
      <c r="GP23" s="57"/>
      <c r="GQ23" s="57"/>
      <c r="GR23" s="57"/>
      <c r="GS23" s="57"/>
      <c r="GT23" s="57"/>
      <c r="GU23" s="57"/>
      <c r="GV23" s="57"/>
      <c r="GW23" s="57"/>
      <c r="GX23" s="57"/>
      <c r="GY23" s="57"/>
      <c r="GZ23" s="57"/>
      <c r="HA23" s="57"/>
      <c r="HB23" s="57"/>
      <c r="HC23" s="57"/>
      <c r="HD23" s="57"/>
      <c r="HE23" s="57"/>
      <c r="HF23" s="57"/>
    </row>
    <row r="24" spans="1:214" s="160" customFormat="1" ht="15.75" customHeight="1">
      <c r="A24" s="151" t="s">
        <v>352</v>
      </c>
      <c r="B24" s="170">
        <v>2</v>
      </c>
      <c r="C24" s="153">
        <v>8.75</v>
      </c>
      <c r="D24" s="154">
        <v>10.5</v>
      </c>
      <c r="E24" s="153">
        <f t="shared" si="0"/>
        <v>8.75</v>
      </c>
      <c r="F24" s="153">
        <f t="shared" si="2"/>
        <v>9.1875</v>
      </c>
      <c r="G24" s="153">
        <f t="shared" si="1"/>
        <v>7.198863636363637</v>
      </c>
      <c r="H24" s="153">
        <f t="shared" si="3"/>
        <v>3.5994318181818183</v>
      </c>
      <c r="I24" s="197"/>
      <c r="J24" s="155"/>
      <c r="K24" s="156">
        <f t="shared" si="4"/>
        <v>0</v>
      </c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57"/>
      <c r="EF24" s="57"/>
      <c r="EG24" s="57"/>
      <c r="EH24" s="57"/>
      <c r="EI24" s="57"/>
      <c r="EJ24" s="57"/>
      <c r="EK24" s="57"/>
      <c r="EL24" s="57"/>
      <c r="EM24" s="57"/>
      <c r="EN24" s="57"/>
      <c r="EO24" s="57"/>
      <c r="EP24" s="57"/>
      <c r="EQ24" s="57"/>
      <c r="ER24" s="57"/>
      <c r="ES24" s="57"/>
      <c r="ET24" s="57"/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7"/>
      <c r="FK24" s="57"/>
      <c r="FL24" s="57"/>
      <c r="FM24" s="57"/>
      <c r="FN24" s="57"/>
      <c r="FO24" s="57"/>
      <c r="FP24" s="57"/>
      <c r="FQ24" s="57"/>
      <c r="FR24" s="57"/>
      <c r="FS24" s="57"/>
      <c r="FT24" s="57"/>
      <c r="FU24" s="57"/>
      <c r="FV24" s="57"/>
      <c r="FW24" s="57"/>
      <c r="FX24" s="57"/>
      <c r="FY24" s="57"/>
      <c r="FZ24" s="57"/>
      <c r="GA24" s="57"/>
      <c r="GB24" s="57"/>
      <c r="GC24" s="57"/>
      <c r="GD24" s="57"/>
      <c r="GE24" s="57"/>
      <c r="GF24" s="57"/>
      <c r="GG24" s="57"/>
      <c r="GH24" s="57"/>
      <c r="GI24" s="57"/>
      <c r="GJ24" s="57"/>
      <c r="GK24" s="57"/>
      <c r="GL24" s="57"/>
      <c r="GM24" s="57"/>
      <c r="GN24" s="57"/>
      <c r="GO24" s="57"/>
      <c r="GP24" s="57"/>
      <c r="GQ24" s="57"/>
      <c r="GR24" s="57"/>
      <c r="GS24" s="57"/>
      <c r="GT24" s="57"/>
      <c r="GU24" s="57"/>
      <c r="GV24" s="57"/>
      <c r="GW24" s="57"/>
      <c r="GX24" s="57"/>
      <c r="GY24" s="57"/>
      <c r="GZ24" s="57"/>
      <c r="HA24" s="57"/>
      <c r="HB24" s="57"/>
      <c r="HC24" s="57"/>
      <c r="HD24" s="57"/>
      <c r="HE24" s="57"/>
      <c r="HF24" s="57"/>
    </row>
    <row r="25" spans="1:214" s="80" customFormat="1" ht="15.75" customHeight="1">
      <c r="A25" s="32" t="s">
        <v>319</v>
      </c>
      <c r="B25" s="169">
        <v>4</v>
      </c>
      <c r="C25" s="7">
        <v>20</v>
      </c>
      <c r="D25" s="34">
        <v>24.25</v>
      </c>
      <c r="E25" s="7">
        <f t="shared" si="0"/>
        <v>20</v>
      </c>
      <c r="F25" s="7">
        <f t="shared" si="2"/>
        <v>21</v>
      </c>
      <c r="G25" s="7">
        <f t="shared" si="1"/>
        <v>16.454545454545453</v>
      </c>
      <c r="H25" s="7">
        <f t="shared" si="3"/>
        <v>4.113636363636363</v>
      </c>
      <c r="I25" s="196"/>
      <c r="J25" s="128"/>
      <c r="K25" s="132">
        <f t="shared" si="4"/>
        <v>0</v>
      </c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57"/>
      <c r="EF25" s="57"/>
      <c r="EG25" s="57"/>
      <c r="EH25" s="57"/>
      <c r="EI25" s="57"/>
      <c r="EJ25" s="57"/>
      <c r="EK25" s="57"/>
      <c r="EL25" s="57"/>
      <c r="EM25" s="57"/>
      <c r="EN25" s="57"/>
      <c r="EO25" s="57"/>
      <c r="EP25" s="57"/>
      <c r="EQ25" s="57"/>
      <c r="ER25" s="57"/>
      <c r="ES25" s="57"/>
      <c r="ET25" s="57"/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7"/>
      <c r="FK25" s="57"/>
      <c r="FL25" s="57"/>
      <c r="FM25" s="57"/>
      <c r="FN25" s="57"/>
      <c r="FO25" s="57"/>
      <c r="FP25" s="57"/>
      <c r="FQ25" s="57"/>
      <c r="FR25" s="57"/>
      <c r="FS25" s="57"/>
      <c r="FT25" s="57"/>
      <c r="FU25" s="57"/>
      <c r="FV25" s="57"/>
      <c r="FW25" s="57"/>
      <c r="FX25" s="57"/>
      <c r="FY25" s="57"/>
      <c r="FZ25" s="57"/>
      <c r="GA25" s="57"/>
      <c r="GB25" s="57"/>
      <c r="GC25" s="57"/>
      <c r="GD25" s="57"/>
      <c r="GE25" s="57"/>
      <c r="GF25" s="57"/>
      <c r="GG25" s="57"/>
      <c r="GH25" s="57"/>
      <c r="GI25" s="57"/>
      <c r="GJ25" s="57"/>
      <c r="GK25" s="57"/>
      <c r="GL25" s="57"/>
      <c r="GM25" s="57"/>
      <c r="GN25" s="57"/>
      <c r="GO25" s="57"/>
      <c r="GP25" s="57"/>
      <c r="GQ25" s="57"/>
      <c r="GR25" s="57"/>
      <c r="GS25" s="57"/>
      <c r="GT25" s="57"/>
      <c r="GU25" s="57"/>
      <c r="GV25" s="57"/>
      <c r="GW25" s="57"/>
      <c r="GX25" s="57"/>
      <c r="GY25" s="57"/>
      <c r="GZ25" s="57"/>
      <c r="HA25" s="57"/>
      <c r="HB25" s="57"/>
      <c r="HC25" s="57"/>
      <c r="HD25" s="57"/>
      <c r="HE25" s="57"/>
      <c r="HF25" s="57"/>
    </row>
    <row r="26" spans="1:214" s="160" customFormat="1" ht="15.75" customHeight="1">
      <c r="A26" s="151" t="s">
        <v>353</v>
      </c>
      <c r="B26" s="170">
        <v>24</v>
      </c>
      <c r="C26" s="153">
        <v>37</v>
      </c>
      <c r="D26" s="154">
        <v>44</v>
      </c>
      <c r="E26" s="153">
        <f t="shared" si="0"/>
        <v>37</v>
      </c>
      <c r="F26" s="153">
        <f t="shared" si="2"/>
        <v>38.85</v>
      </c>
      <c r="G26" s="153">
        <f t="shared" si="1"/>
        <v>30.440909090909095</v>
      </c>
      <c r="H26" s="153">
        <f t="shared" si="3"/>
        <v>1.2683712121212123</v>
      </c>
      <c r="I26" s="197"/>
      <c r="J26" s="155"/>
      <c r="K26" s="156">
        <f t="shared" si="4"/>
        <v>0</v>
      </c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/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57"/>
      <c r="EF26" s="57"/>
      <c r="EG26" s="57"/>
      <c r="EH26" s="57"/>
      <c r="EI26" s="57"/>
      <c r="EJ26" s="57"/>
      <c r="EK26" s="57"/>
      <c r="EL26" s="57"/>
      <c r="EM26" s="57"/>
      <c r="EN26" s="57"/>
      <c r="EO26" s="57"/>
      <c r="EP26" s="57"/>
      <c r="EQ26" s="57"/>
      <c r="ER26" s="57"/>
      <c r="ES26" s="57"/>
      <c r="ET26" s="57"/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7"/>
      <c r="FK26" s="57"/>
      <c r="FL26" s="57"/>
      <c r="FM26" s="57"/>
      <c r="FN26" s="57"/>
      <c r="FO26" s="57"/>
      <c r="FP26" s="57"/>
      <c r="FQ26" s="57"/>
      <c r="FR26" s="57"/>
      <c r="FS26" s="57"/>
      <c r="FT26" s="57"/>
      <c r="FU26" s="57"/>
      <c r="FV26" s="57"/>
      <c r="FW26" s="57"/>
      <c r="FX26" s="57"/>
      <c r="FY26" s="57"/>
      <c r="FZ26" s="57"/>
      <c r="GA26" s="57"/>
      <c r="GB26" s="57"/>
      <c r="GC26" s="57"/>
      <c r="GD26" s="57"/>
      <c r="GE26" s="57"/>
      <c r="GF26" s="57"/>
      <c r="GG26" s="57"/>
      <c r="GH26" s="57"/>
      <c r="GI26" s="57"/>
      <c r="GJ26" s="57"/>
      <c r="GK26" s="57"/>
      <c r="GL26" s="57"/>
      <c r="GM26" s="57"/>
      <c r="GN26" s="57"/>
      <c r="GO26" s="57"/>
      <c r="GP26" s="57"/>
      <c r="GQ26" s="57"/>
      <c r="GR26" s="57"/>
      <c r="GS26" s="57"/>
      <c r="GT26" s="57"/>
      <c r="GU26" s="57"/>
      <c r="GV26" s="57"/>
      <c r="GW26" s="57"/>
      <c r="GX26" s="57"/>
      <c r="GY26" s="57"/>
      <c r="GZ26" s="57"/>
      <c r="HA26" s="57"/>
      <c r="HB26" s="57"/>
      <c r="HC26" s="57"/>
      <c r="HD26" s="57"/>
      <c r="HE26" s="57"/>
      <c r="HF26" s="57"/>
    </row>
    <row r="27" spans="1:214" s="80" customFormat="1" ht="15.75" customHeight="1">
      <c r="A27" s="32" t="s">
        <v>317</v>
      </c>
      <c r="B27" s="169">
        <v>2</v>
      </c>
      <c r="C27" s="7">
        <v>7</v>
      </c>
      <c r="D27" s="34">
        <v>8.5</v>
      </c>
      <c r="E27" s="7">
        <f t="shared" si="0"/>
        <v>7</v>
      </c>
      <c r="F27" s="7">
        <f t="shared" si="2"/>
        <v>7.35</v>
      </c>
      <c r="G27" s="7">
        <f t="shared" si="1"/>
        <v>5.759090909090909</v>
      </c>
      <c r="H27" s="7">
        <f t="shared" si="3"/>
        <v>2.8795454545454544</v>
      </c>
      <c r="I27" s="196"/>
      <c r="J27" s="128"/>
      <c r="K27" s="132">
        <f t="shared" si="4"/>
        <v>0</v>
      </c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</row>
    <row r="28" spans="1:214" s="161" customFormat="1" ht="15.75" customHeight="1">
      <c r="A28" s="151" t="s">
        <v>302</v>
      </c>
      <c r="B28" s="170">
        <v>2</v>
      </c>
      <c r="C28" s="153">
        <v>10.5</v>
      </c>
      <c r="D28" s="154">
        <v>12.5</v>
      </c>
      <c r="E28" s="153">
        <f t="shared" si="0"/>
        <v>10.5</v>
      </c>
      <c r="F28" s="153">
        <f t="shared" si="2"/>
        <v>11.025</v>
      </c>
      <c r="G28" s="153">
        <f t="shared" si="1"/>
        <v>8.638636363636364</v>
      </c>
      <c r="H28" s="153">
        <f t="shared" si="3"/>
        <v>4.319318181818182</v>
      </c>
      <c r="I28" s="197"/>
      <c r="J28" s="155"/>
      <c r="K28" s="156">
        <f t="shared" si="4"/>
        <v>0</v>
      </c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57"/>
      <c r="EF28" s="57"/>
      <c r="EG28" s="57"/>
      <c r="EH28" s="57"/>
      <c r="EI28" s="57"/>
      <c r="EJ28" s="57"/>
      <c r="EK28" s="57"/>
      <c r="EL28" s="57"/>
      <c r="EM28" s="57"/>
      <c r="EN28" s="57"/>
      <c r="EO28" s="57"/>
      <c r="EP28" s="57"/>
      <c r="EQ28" s="57"/>
      <c r="ER28" s="57"/>
      <c r="ES28" s="57"/>
      <c r="ET28" s="57"/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7"/>
      <c r="FK28" s="57"/>
      <c r="FL28" s="57"/>
      <c r="FM28" s="57"/>
      <c r="FN28" s="57"/>
      <c r="FO28" s="57"/>
      <c r="FP28" s="57"/>
      <c r="FQ28" s="57"/>
      <c r="FR28" s="57"/>
      <c r="FS28" s="57"/>
      <c r="FT28" s="57"/>
      <c r="FU28" s="57"/>
      <c r="FV28" s="57"/>
      <c r="FW28" s="57"/>
      <c r="FX28" s="57"/>
      <c r="FY28" s="57"/>
      <c r="FZ28" s="57"/>
      <c r="GA28" s="57"/>
      <c r="GB28" s="57"/>
      <c r="GC28" s="57"/>
      <c r="GD28" s="57"/>
      <c r="GE28" s="57"/>
      <c r="GF28" s="57"/>
      <c r="GG28" s="57"/>
      <c r="GH28" s="57"/>
      <c r="GI28" s="57"/>
      <c r="GJ28" s="57"/>
      <c r="GK28" s="57"/>
      <c r="GL28" s="57"/>
      <c r="GM28" s="57"/>
      <c r="GN28" s="57"/>
      <c r="GO28" s="57"/>
      <c r="GP28" s="57"/>
      <c r="GQ28" s="57"/>
      <c r="GR28" s="57"/>
      <c r="GS28" s="57"/>
      <c r="GT28" s="57"/>
      <c r="GU28" s="57"/>
      <c r="GV28" s="57"/>
      <c r="GW28" s="57"/>
      <c r="GX28" s="57"/>
      <c r="GY28" s="57"/>
      <c r="GZ28" s="57"/>
      <c r="HA28" s="57"/>
      <c r="HB28" s="57"/>
      <c r="HC28" s="57"/>
      <c r="HD28" s="57"/>
      <c r="HE28" s="57"/>
      <c r="HF28" s="57"/>
    </row>
    <row r="29" spans="1:214" s="80" customFormat="1" ht="15.75" customHeight="1">
      <c r="A29" s="32" t="s">
        <v>354</v>
      </c>
      <c r="B29" s="169">
        <v>20</v>
      </c>
      <c r="C29" s="7">
        <v>17.5</v>
      </c>
      <c r="D29" s="34">
        <v>21</v>
      </c>
      <c r="E29" s="7">
        <f t="shared" si="0"/>
        <v>17.5</v>
      </c>
      <c r="F29" s="7">
        <f t="shared" si="2"/>
        <v>18.375</v>
      </c>
      <c r="G29" s="7">
        <f t="shared" si="1"/>
        <v>14.397727272727273</v>
      </c>
      <c r="H29" s="7">
        <f t="shared" si="3"/>
        <v>0.7198863636363637</v>
      </c>
      <c r="I29" s="196"/>
      <c r="J29" s="128"/>
      <c r="K29" s="132">
        <f t="shared" si="4"/>
        <v>0</v>
      </c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/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57"/>
      <c r="EF29" s="57"/>
      <c r="EG29" s="57"/>
      <c r="EH29" s="57"/>
      <c r="EI29" s="57"/>
      <c r="EJ29" s="57"/>
      <c r="EK29" s="57"/>
      <c r="EL29" s="57"/>
      <c r="EM29" s="57"/>
      <c r="EN29" s="57"/>
      <c r="EO29" s="57"/>
      <c r="EP29" s="57"/>
      <c r="EQ29" s="57"/>
      <c r="ER29" s="57"/>
      <c r="ES29" s="57"/>
      <c r="ET29" s="57"/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7"/>
      <c r="FK29" s="57"/>
      <c r="FL29" s="57"/>
      <c r="FM29" s="57"/>
      <c r="FN29" s="57"/>
      <c r="FO29" s="57"/>
      <c r="FP29" s="57"/>
      <c r="FQ29" s="57"/>
      <c r="FR29" s="57"/>
      <c r="FS29" s="57"/>
      <c r="FT29" s="57"/>
      <c r="FU29" s="57"/>
      <c r="FV29" s="57"/>
      <c r="FW29" s="57"/>
      <c r="FX29" s="57"/>
      <c r="FY29" s="57"/>
      <c r="FZ29" s="57"/>
      <c r="GA29" s="57"/>
      <c r="GB29" s="57"/>
      <c r="GC29" s="57"/>
      <c r="GD29" s="57"/>
      <c r="GE29" s="57"/>
      <c r="GF29" s="57"/>
      <c r="GG29" s="57"/>
      <c r="GH29" s="57"/>
      <c r="GI29" s="57"/>
      <c r="GJ29" s="57"/>
      <c r="GK29" s="57"/>
      <c r="GL29" s="57"/>
      <c r="GM29" s="57"/>
      <c r="GN29" s="57"/>
      <c r="GO29" s="57"/>
      <c r="GP29" s="57"/>
      <c r="GQ29" s="57"/>
      <c r="GR29" s="57"/>
      <c r="GS29" s="57"/>
      <c r="GT29" s="57"/>
      <c r="GU29" s="57"/>
      <c r="GV29" s="57"/>
      <c r="GW29" s="57"/>
      <c r="GX29" s="57"/>
      <c r="GY29" s="57"/>
      <c r="GZ29" s="57"/>
      <c r="HA29" s="57"/>
      <c r="HB29" s="57"/>
      <c r="HC29" s="57"/>
      <c r="HD29" s="57"/>
      <c r="HE29" s="57"/>
      <c r="HF29" s="57"/>
    </row>
    <row r="30" spans="1:214" s="80" customFormat="1" ht="15.75" customHeight="1">
      <c r="A30" s="151" t="s">
        <v>355</v>
      </c>
      <c r="B30" s="170">
        <v>50</v>
      </c>
      <c r="C30" s="153">
        <v>10.5</v>
      </c>
      <c r="D30" s="154">
        <v>12.5</v>
      </c>
      <c r="E30" s="153">
        <f t="shared" si="0"/>
        <v>10.5</v>
      </c>
      <c r="F30" s="153">
        <f>E30+(E30*0.05)</f>
        <v>11.025</v>
      </c>
      <c r="G30" s="153">
        <f t="shared" si="1"/>
        <v>8.638636363636364</v>
      </c>
      <c r="H30" s="153">
        <f>G30/B30</f>
        <v>0.17277272727272727</v>
      </c>
      <c r="I30" s="197"/>
      <c r="J30" s="155"/>
      <c r="K30" s="156">
        <f>IF(I30&gt;0,J30*I30,J30*H30)</f>
        <v>0</v>
      </c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/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57"/>
      <c r="EF30" s="57"/>
      <c r="EG30" s="57"/>
      <c r="EH30" s="57"/>
      <c r="EI30" s="57"/>
      <c r="EJ30" s="57"/>
      <c r="EK30" s="57"/>
      <c r="EL30" s="57"/>
      <c r="EM30" s="57"/>
      <c r="EN30" s="57"/>
      <c r="EO30" s="57"/>
      <c r="EP30" s="57"/>
      <c r="EQ30" s="57"/>
      <c r="ER30" s="57"/>
      <c r="ES30" s="57"/>
      <c r="ET30" s="57"/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7"/>
      <c r="FK30" s="57"/>
      <c r="FL30" s="57"/>
      <c r="FM30" s="57"/>
      <c r="FN30" s="57"/>
      <c r="FO30" s="57"/>
      <c r="FP30" s="57"/>
      <c r="FQ30" s="57"/>
      <c r="FR30" s="57"/>
      <c r="FS30" s="57"/>
      <c r="FT30" s="57"/>
      <c r="FU30" s="57"/>
      <c r="FV30" s="57"/>
      <c r="FW30" s="57"/>
      <c r="FX30" s="57"/>
      <c r="FY30" s="57"/>
      <c r="FZ30" s="57"/>
      <c r="GA30" s="57"/>
      <c r="GB30" s="57"/>
      <c r="GC30" s="57"/>
      <c r="GD30" s="57"/>
      <c r="GE30" s="57"/>
      <c r="GF30" s="57"/>
      <c r="GG30" s="57"/>
      <c r="GH30" s="57"/>
      <c r="GI30" s="57"/>
      <c r="GJ30" s="57"/>
      <c r="GK30" s="57"/>
      <c r="GL30" s="57"/>
      <c r="GM30" s="57"/>
      <c r="GN30" s="57"/>
      <c r="GO30" s="57"/>
      <c r="GP30" s="57"/>
      <c r="GQ30" s="57"/>
      <c r="GR30" s="57"/>
      <c r="GS30" s="57"/>
      <c r="GT30" s="57"/>
      <c r="GU30" s="57"/>
      <c r="GV30" s="57"/>
      <c r="GW30" s="57"/>
      <c r="GX30" s="57"/>
      <c r="GY30" s="57"/>
      <c r="GZ30" s="57"/>
      <c r="HA30" s="57"/>
      <c r="HB30" s="57"/>
      <c r="HC30" s="57"/>
      <c r="HD30" s="57"/>
      <c r="HE30" s="57"/>
      <c r="HF30" s="57"/>
    </row>
    <row r="31" spans="1:214" s="80" customFormat="1" ht="15.75" customHeight="1">
      <c r="A31" s="32" t="s">
        <v>356</v>
      </c>
      <c r="B31" s="169">
        <v>40</v>
      </c>
      <c r="C31" s="7">
        <v>13</v>
      </c>
      <c r="D31" s="34">
        <v>15.75</v>
      </c>
      <c r="E31" s="7">
        <f t="shared" si="0"/>
        <v>13</v>
      </c>
      <c r="F31" s="7">
        <f>E31+(E31*0.05)</f>
        <v>13.65</v>
      </c>
      <c r="G31" s="7">
        <f t="shared" si="1"/>
        <v>10.695454545454547</v>
      </c>
      <c r="H31" s="7">
        <f>G31/B31</f>
        <v>0.2673863636363637</v>
      </c>
      <c r="I31" s="196"/>
      <c r="J31" s="128"/>
      <c r="K31" s="132">
        <f>IF(I31&gt;0,J31*I31,J31*H31)</f>
        <v>0</v>
      </c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57"/>
      <c r="EF31" s="57"/>
      <c r="EG31" s="57"/>
      <c r="EH31" s="57"/>
      <c r="EI31" s="57"/>
      <c r="EJ31" s="57"/>
      <c r="EK31" s="57"/>
      <c r="EL31" s="57"/>
      <c r="EM31" s="57"/>
      <c r="EN31" s="57"/>
      <c r="EO31" s="57"/>
      <c r="EP31" s="57"/>
      <c r="EQ31" s="57"/>
      <c r="ER31" s="57"/>
      <c r="ES31" s="57"/>
      <c r="ET31" s="57"/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7"/>
      <c r="FK31" s="57"/>
      <c r="FL31" s="57"/>
      <c r="FM31" s="57"/>
      <c r="FN31" s="57"/>
      <c r="FO31" s="57"/>
      <c r="FP31" s="57"/>
      <c r="FQ31" s="57"/>
      <c r="FR31" s="57"/>
      <c r="FS31" s="57"/>
      <c r="FT31" s="57"/>
      <c r="FU31" s="57"/>
      <c r="FV31" s="57"/>
      <c r="FW31" s="57"/>
      <c r="FX31" s="57"/>
      <c r="FY31" s="57"/>
      <c r="FZ31" s="57"/>
      <c r="GA31" s="57"/>
      <c r="GB31" s="57"/>
      <c r="GC31" s="57"/>
      <c r="GD31" s="57"/>
      <c r="GE31" s="57"/>
      <c r="GF31" s="57"/>
      <c r="GG31" s="57"/>
      <c r="GH31" s="57"/>
      <c r="GI31" s="57"/>
      <c r="GJ31" s="57"/>
      <c r="GK31" s="57"/>
      <c r="GL31" s="57"/>
      <c r="GM31" s="57"/>
      <c r="GN31" s="57"/>
      <c r="GO31" s="57"/>
      <c r="GP31" s="57"/>
      <c r="GQ31" s="57"/>
      <c r="GR31" s="57"/>
      <c r="GS31" s="57"/>
      <c r="GT31" s="57"/>
      <c r="GU31" s="57"/>
      <c r="GV31" s="57"/>
      <c r="GW31" s="57"/>
      <c r="GX31" s="57"/>
      <c r="GY31" s="57"/>
      <c r="GZ31" s="57"/>
      <c r="HA31" s="57"/>
      <c r="HB31" s="57"/>
      <c r="HC31" s="57"/>
      <c r="HD31" s="57"/>
      <c r="HE31" s="57"/>
      <c r="HF31" s="57"/>
    </row>
    <row r="32" spans="1:214" s="80" customFormat="1" ht="15.75" customHeight="1">
      <c r="A32" s="151" t="s">
        <v>357</v>
      </c>
      <c r="B32" s="170">
        <v>100</v>
      </c>
      <c r="C32" s="153">
        <v>21.75</v>
      </c>
      <c r="D32" s="154">
        <v>26.25</v>
      </c>
      <c r="E32" s="153">
        <f t="shared" si="0"/>
        <v>21.75</v>
      </c>
      <c r="F32" s="153">
        <f>E32+(E32*0.05)</f>
        <v>22.8375</v>
      </c>
      <c r="G32" s="153">
        <f t="shared" si="1"/>
        <v>17.894318181818182</v>
      </c>
      <c r="H32" s="153">
        <f>G32/B32</f>
        <v>0.1789431818181818</v>
      </c>
      <c r="I32" s="197"/>
      <c r="J32" s="155"/>
      <c r="K32" s="156">
        <f>IF(I32&gt;0,J32*I32,J32*H32)</f>
        <v>0</v>
      </c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57"/>
      <c r="EF32" s="57"/>
      <c r="EG32" s="57"/>
      <c r="EH32" s="57"/>
      <c r="EI32" s="57"/>
      <c r="EJ32" s="57"/>
      <c r="EK32" s="57"/>
      <c r="EL32" s="57"/>
      <c r="EM32" s="57"/>
      <c r="EN32" s="57"/>
      <c r="EO32" s="57"/>
      <c r="EP32" s="57"/>
      <c r="EQ32" s="57"/>
      <c r="ER32" s="57"/>
      <c r="ES32" s="57"/>
      <c r="ET32" s="57"/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7"/>
      <c r="FK32" s="57"/>
      <c r="FL32" s="57"/>
      <c r="FM32" s="57"/>
      <c r="FN32" s="57"/>
      <c r="FO32" s="57"/>
      <c r="FP32" s="57"/>
      <c r="FQ32" s="57"/>
      <c r="FR32" s="57"/>
      <c r="FS32" s="57"/>
      <c r="FT32" s="57"/>
      <c r="FU32" s="57"/>
      <c r="FV32" s="57"/>
      <c r="FW32" s="57"/>
      <c r="FX32" s="57"/>
      <c r="FY32" s="57"/>
      <c r="FZ32" s="57"/>
      <c r="GA32" s="57"/>
      <c r="GB32" s="57"/>
      <c r="GC32" s="57"/>
      <c r="GD32" s="57"/>
      <c r="GE32" s="57"/>
      <c r="GF32" s="57"/>
      <c r="GG32" s="57"/>
      <c r="GH32" s="57"/>
      <c r="GI32" s="57"/>
      <c r="GJ32" s="57"/>
      <c r="GK32" s="57"/>
      <c r="GL32" s="57"/>
      <c r="GM32" s="57"/>
      <c r="GN32" s="57"/>
      <c r="GO32" s="57"/>
      <c r="GP32" s="57"/>
      <c r="GQ32" s="57"/>
      <c r="GR32" s="57"/>
      <c r="GS32" s="57"/>
      <c r="GT32" s="57"/>
      <c r="GU32" s="57"/>
      <c r="GV32" s="57"/>
      <c r="GW32" s="57"/>
      <c r="GX32" s="57"/>
      <c r="GY32" s="57"/>
      <c r="GZ32" s="57"/>
      <c r="HA32" s="57"/>
      <c r="HB32" s="57"/>
      <c r="HC32" s="57"/>
      <c r="HD32" s="57"/>
      <c r="HE32" s="57"/>
      <c r="HF32" s="57"/>
    </row>
    <row r="33" spans="1:214" s="80" customFormat="1" ht="15.75" customHeight="1">
      <c r="A33" s="32" t="s">
        <v>358</v>
      </c>
      <c r="B33" s="169">
        <v>2</v>
      </c>
      <c r="C33" s="7">
        <v>10.5</v>
      </c>
      <c r="D33" s="34">
        <v>12.5</v>
      </c>
      <c r="E33" s="7">
        <f t="shared" si="0"/>
        <v>10.5</v>
      </c>
      <c r="F33" s="7">
        <f>E33+(E33*0.05)</f>
        <v>11.025</v>
      </c>
      <c r="G33" s="7">
        <f t="shared" si="1"/>
        <v>8.638636363636364</v>
      </c>
      <c r="H33" s="7">
        <f>G33/B33</f>
        <v>4.319318181818182</v>
      </c>
      <c r="I33" s="196"/>
      <c r="J33" s="128"/>
      <c r="K33" s="132">
        <f>IF(I33&gt;0,J33*I33,J33*H33)</f>
        <v>0</v>
      </c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/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57"/>
      <c r="EF33" s="57"/>
      <c r="EG33" s="57"/>
      <c r="EH33" s="57"/>
      <c r="EI33" s="57"/>
      <c r="EJ33" s="57"/>
      <c r="EK33" s="57"/>
      <c r="EL33" s="57"/>
      <c r="EM33" s="57"/>
      <c r="EN33" s="57"/>
      <c r="EO33" s="57"/>
      <c r="EP33" s="57"/>
      <c r="EQ33" s="57"/>
      <c r="ER33" s="57"/>
      <c r="ES33" s="57"/>
      <c r="ET33" s="57"/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7"/>
      <c r="FK33" s="57"/>
      <c r="FL33" s="57"/>
      <c r="FM33" s="57"/>
      <c r="FN33" s="57"/>
      <c r="FO33" s="57"/>
      <c r="FP33" s="57"/>
      <c r="FQ33" s="57"/>
      <c r="FR33" s="57"/>
      <c r="FS33" s="57"/>
      <c r="FT33" s="57"/>
      <c r="FU33" s="57"/>
      <c r="FV33" s="57"/>
      <c r="FW33" s="57"/>
      <c r="FX33" s="57"/>
      <c r="FY33" s="57"/>
      <c r="FZ33" s="57"/>
      <c r="GA33" s="57"/>
      <c r="GB33" s="57"/>
      <c r="GC33" s="57"/>
      <c r="GD33" s="57"/>
      <c r="GE33" s="57"/>
      <c r="GF33" s="57"/>
      <c r="GG33" s="57"/>
      <c r="GH33" s="57"/>
      <c r="GI33" s="57"/>
      <c r="GJ33" s="57"/>
      <c r="GK33" s="57"/>
      <c r="GL33" s="57"/>
      <c r="GM33" s="57"/>
      <c r="GN33" s="57"/>
      <c r="GO33" s="57"/>
      <c r="GP33" s="57"/>
      <c r="GQ33" s="57"/>
      <c r="GR33" s="57"/>
      <c r="GS33" s="57"/>
      <c r="GT33" s="57"/>
      <c r="GU33" s="57"/>
      <c r="GV33" s="57"/>
      <c r="GW33" s="57"/>
      <c r="GX33" s="57"/>
      <c r="GY33" s="57"/>
      <c r="GZ33" s="57"/>
      <c r="HA33" s="57"/>
      <c r="HB33" s="57"/>
      <c r="HC33" s="57"/>
      <c r="HD33" s="57"/>
      <c r="HE33" s="57"/>
      <c r="HF33" s="57"/>
    </row>
    <row r="34" spans="1:214" s="80" customFormat="1" ht="15.75" customHeight="1" thickBot="1">
      <c r="A34" s="232" t="s">
        <v>359</v>
      </c>
      <c r="B34" s="233">
        <v>2</v>
      </c>
      <c r="C34" s="234">
        <v>17.5</v>
      </c>
      <c r="D34" s="235">
        <v>21</v>
      </c>
      <c r="E34" s="234">
        <f t="shared" si="0"/>
        <v>17.5</v>
      </c>
      <c r="F34" s="234">
        <f>E34+(E34*0.05)</f>
        <v>18.375</v>
      </c>
      <c r="G34" s="234">
        <f t="shared" si="1"/>
        <v>14.397727272727273</v>
      </c>
      <c r="H34" s="234">
        <f>G34/B34</f>
        <v>7.198863636363637</v>
      </c>
      <c r="I34" s="236"/>
      <c r="J34" s="237"/>
      <c r="K34" s="238">
        <f>IF(I34&gt;0,J34*I34,J34*H34)</f>
        <v>0</v>
      </c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/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57"/>
      <c r="EF34" s="57"/>
      <c r="EG34" s="57"/>
      <c r="EH34" s="57"/>
      <c r="EI34" s="57"/>
      <c r="EJ34" s="57"/>
      <c r="EK34" s="57"/>
      <c r="EL34" s="57"/>
      <c r="EM34" s="57"/>
      <c r="EN34" s="57"/>
      <c r="EO34" s="57"/>
      <c r="EP34" s="57"/>
      <c r="EQ34" s="57"/>
      <c r="ER34" s="57"/>
      <c r="ES34" s="57"/>
      <c r="ET34" s="57"/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7"/>
      <c r="FK34" s="57"/>
      <c r="FL34" s="57"/>
      <c r="FM34" s="57"/>
      <c r="FN34" s="57"/>
      <c r="FO34" s="57"/>
      <c r="FP34" s="57"/>
      <c r="FQ34" s="57"/>
      <c r="FR34" s="57"/>
      <c r="FS34" s="57"/>
      <c r="FT34" s="57"/>
      <c r="FU34" s="57"/>
      <c r="FV34" s="57"/>
      <c r="FW34" s="57"/>
      <c r="FX34" s="57"/>
      <c r="FY34" s="57"/>
      <c r="FZ34" s="57"/>
      <c r="GA34" s="57"/>
      <c r="GB34" s="57"/>
      <c r="GC34" s="57"/>
      <c r="GD34" s="57"/>
      <c r="GE34" s="57"/>
      <c r="GF34" s="57"/>
      <c r="GG34" s="57"/>
      <c r="GH34" s="57"/>
      <c r="GI34" s="57"/>
      <c r="GJ34" s="57"/>
      <c r="GK34" s="57"/>
      <c r="GL34" s="57"/>
      <c r="GM34" s="57"/>
      <c r="GN34" s="57"/>
      <c r="GO34" s="57"/>
      <c r="GP34" s="57"/>
      <c r="GQ34" s="57"/>
      <c r="GR34" s="57"/>
      <c r="GS34" s="57"/>
      <c r="GT34" s="57"/>
      <c r="GU34" s="57"/>
      <c r="GV34" s="57"/>
      <c r="GW34" s="57"/>
      <c r="GX34" s="57"/>
      <c r="GY34" s="57"/>
      <c r="GZ34" s="57"/>
      <c r="HA34" s="57"/>
      <c r="HB34" s="57"/>
      <c r="HC34" s="57"/>
      <c r="HD34" s="57"/>
      <c r="HE34" s="57"/>
      <c r="HF34" s="57"/>
    </row>
    <row r="35" spans="1:11" s="57" customFormat="1" ht="35.25" customHeight="1" thickBot="1">
      <c r="A35" s="206" t="s">
        <v>312</v>
      </c>
      <c r="B35" s="207"/>
      <c r="C35" s="207"/>
      <c r="D35" s="207"/>
      <c r="E35" s="207"/>
      <c r="F35" s="207"/>
      <c r="G35" s="207"/>
      <c r="H35" s="207"/>
      <c r="I35" s="208"/>
      <c r="J35" s="209"/>
      <c r="K35" s="210"/>
    </row>
    <row r="36" spans="1:214" s="80" customFormat="1" ht="15.75" customHeight="1">
      <c r="A36" s="225" t="s">
        <v>294</v>
      </c>
      <c r="B36" s="239">
        <v>9.1</v>
      </c>
      <c r="C36" s="227">
        <v>14</v>
      </c>
      <c r="D36" s="228">
        <v>16.75</v>
      </c>
      <c r="E36" s="227">
        <f aca="true" t="shared" si="5" ref="E36:E51">IF($J$2="AUS",C36,D36)</f>
        <v>14</v>
      </c>
      <c r="F36" s="227">
        <f aca="true" t="shared" si="6" ref="F36:F51">E36+(E36*0.05)</f>
        <v>14.7</v>
      </c>
      <c r="G36" s="227">
        <f aca="true" t="shared" si="7" ref="G36:G51">IF($I$3="Bronze",IF($J$2="AUS",(E36-((E36/1.1)*0.2))+(E36*0.05),(E36-((E36/1.15)*0.2))+(E36*0.05)),IF($J$2="AUS",(E36-((E36/1.1)*0.25))+(E36*0.05),(E36-((E36/1.15)*0.25))+(E36*0.05)))</f>
        <v>11.518181818181818</v>
      </c>
      <c r="H36" s="227">
        <f aca="true" t="shared" si="8" ref="H36:H51">G36/B36</f>
        <v>1.2657342657342656</v>
      </c>
      <c r="I36" s="240">
        <f>H36/100</f>
        <v>0.012657342657342656</v>
      </c>
      <c r="J36" s="230"/>
      <c r="K36" s="231">
        <f aca="true" t="shared" si="9" ref="K36:K51">IF(I36&gt;0,J36*I36,J36*H36)</f>
        <v>0</v>
      </c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/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57"/>
      <c r="EF36" s="57"/>
      <c r="EG36" s="57"/>
      <c r="EH36" s="57"/>
      <c r="EI36" s="57"/>
      <c r="EJ36" s="57"/>
      <c r="EK36" s="57"/>
      <c r="EL36" s="57"/>
      <c r="EM36" s="57"/>
      <c r="EN36" s="57"/>
      <c r="EO36" s="57"/>
      <c r="EP36" s="57"/>
      <c r="EQ36" s="57"/>
      <c r="ER36" s="57"/>
      <c r="ES36" s="57"/>
      <c r="ET36" s="57"/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7"/>
      <c r="FK36" s="57"/>
      <c r="FL36" s="57"/>
      <c r="FM36" s="57"/>
      <c r="FN36" s="57"/>
      <c r="FO36" s="57"/>
      <c r="FP36" s="57"/>
      <c r="FQ36" s="57"/>
      <c r="FR36" s="57"/>
      <c r="FS36" s="57"/>
      <c r="FT36" s="57"/>
      <c r="FU36" s="57"/>
      <c r="FV36" s="57"/>
      <c r="FW36" s="57"/>
      <c r="FX36" s="57"/>
      <c r="FY36" s="57"/>
      <c r="FZ36" s="57"/>
      <c r="GA36" s="57"/>
      <c r="GB36" s="57"/>
      <c r="GC36" s="57"/>
      <c r="GD36" s="57"/>
      <c r="GE36" s="57"/>
      <c r="GF36" s="57"/>
      <c r="GG36" s="57"/>
      <c r="GH36" s="57"/>
      <c r="GI36" s="57"/>
      <c r="GJ36" s="57"/>
      <c r="GK36" s="57"/>
      <c r="GL36" s="57"/>
      <c r="GM36" s="57"/>
      <c r="GN36" s="57"/>
      <c r="GO36" s="57"/>
      <c r="GP36" s="57"/>
      <c r="GQ36" s="57"/>
      <c r="GR36" s="57"/>
      <c r="GS36" s="57"/>
      <c r="GT36" s="57"/>
      <c r="GU36" s="57"/>
      <c r="GV36" s="57"/>
      <c r="GW36" s="57"/>
      <c r="GX36" s="57"/>
      <c r="GY36" s="57"/>
      <c r="GZ36" s="57"/>
      <c r="HA36" s="57"/>
      <c r="HB36" s="57"/>
      <c r="HC36" s="57"/>
      <c r="HD36" s="57"/>
      <c r="HE36" s="57"/>
      <c r="HF36" s="57"/>
    </row>
    <row r="37" spans="1:214" s="80" customFormat="1" ht="15.75" customHeight="1">
      <c r="A37" s="32" t="s">
        <v>277</v>
      </c>
      <c r="B37" s="33">
        <v>300</v>
      </c>
      <c r="C37" s="7">
        <v>8</v>
      </c>
      <c r="D37" s="34">
        <v>10</v>
      </c>
      <c r="E37" s="7">
        <f t="shared" si="5"/>
        <v>8</v>
      </c>
      <c r="F37" s="7">
        <f>E37+(E37*0.05)</f>
        <v>8.4</v>
      </c>
      <c r="G37" s="7">
        <f t="shared" si="7"/>
        <v>6.581818181818182</v>
      </c>
      <c r="H37" s="7">
        <f>G37/B37</f>
        <v>0.02193939393939394</v>
      </c>
      <c r="I37" s="212"/>
      <c r="J37" s="128"/>
      <c r="K37" s="132">
        <f t="shared" si="9"/>
        <v>0</v>
      </c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</row>
    <row r="38" spans="1:214" s="80" customFormat="1" ht="15.75" customHeight="1">
      <c r="A38" s="151" t="s">
        <v>278</v>
      </c>
      <c r="B38" s="152">
        <v>24.6</v>
      </c>
      <c r="C38" s="153">
        <v>11.5</v>
      </c>
      <c r="D38" s="154">
        <v>13.5</v>
      </c>
      <c r="E38" s="153">
        <f t="shared" si="5"/>
        <v>11.5</v>
      </c>
      <c r="F38" s="153">
        <f>E38+(E38*0.05)</f>
        <v>12.075</v>
      </c>
      <c r="G38" s="153">
        <f t="shared" si="7"/>
        <v>9.461363636363636</v>
      </c>
      <c r="H38" s="153">
        <f>G38/B38</f>
        <v>0.3846082779009608</v>
      </c>
      <c r="I38" s="197">
        <f>H38/100</f>
        <v>0.003846082779009608</v>
      </c>
      <c r="J38" s="155"/>
      <c r="K38" s="156">
        <f t="shared" si="9"/>
        <v>0</v>
      </c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</row>
    <row r="39" spans="1:214" s="80" customFormat="1" ht="15.75" customHeight="1">
      <c r="A39" s="32" t="s">
        <v>279</v>
      </c>
      <c r="B39" s="33">
        <v>15</v>
      </c>
      <c r="C39" s="7">
        <v>14</v>
      </c>
      <c r="D39" s="34">
        <v>16.75</v>
      </c>
      <c r="E39" s="7">
        <f t="shared" si="5"/>
        <v>14</v>
      </c>
      <c r="F39" s="7">
        <f t="shared" si="6"/>
        <v>14.7</v>
      </c>
      <c r="G39" s="7">
        <f t="shared" si="7"/>
        <v>11.518181818181818</v>
      </c>
      <c r="H39" s="7">
        <f t="shared" si="8"/>
        <v>0.7678787878787878</v>
      </c>
      <c r="I39" s="196">
        <f>H39/100</f>
        <v>0.007678787878787879</v>
      </c>
      <c r="J39" s="128"/>
      <c r="K39" s="132">
        <f t="shared" si="9"/>
        <v>0</v>
      </c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</row>
    <row r="40" spans="1:214" s="80" customFormat="1" ht="15.75" customHeight="1">
      <c r="A40" s="151" t="s">
        <v>280</v>
      </c>
      <c r="B40" s="152">
        <v>15</v>
      </c>
      <c r="C40" s="153">
        <v>21</v>
      </c>
      <c r="D40" s="154">
        <v>25.25</v>
      </c>
      <c r="E40" s="153">
        <f t="shared" si="5"/>
        <v>21</v>
      </c>
      <c r="F40" s="153">
        <f t="shared" si="6"/>
        <v>22.05</v>
      </c>
      <c r="G40" s="153">
        <f t="shared" si="7"/>
        <v>17.277272727272727</v>
      </c>
      <c r="H40" s="153">
        <f t="shared" si="8"/>
        <v>1.1518181818181819</v>
      </c>
      <c r="I40" s="197">
        <f>H40/100</f>
        <v>0.011518181818181818</v>
      </c>
      <c r="J40" s="155"/>
      <c r="K40" s="156">
        <f t="shared" si="9"/>
        <v>0</v>
      </c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</row>
    <row r="41" spans="1:214" s="80" customFormat="1" ht="15.75" customHeight="1">
      <c r="A41" s="32" t="s">
        <v>241</v>
      </c>
      <c r="B41" s="33">
        <v>2</v>
      </c>
      <c r="C41" s="7">
        <v>8.75</v>
      </c>
      <c r="D41" s="34">
        <v>10.5</v>
      </c>
      <c r="E41" s="7">
        <f t="shared" si="5"/>
        <v>8.75</v>
      </c>
      <c r="F41" s="7">
        <f t="shared" si="6"/>
        <v>9.1875</v>
      </c>
      <c r="G41" s="7">
        <f t="shared" si="7"/>
        <v>7.198863636363637</v>
      </c>
      <c r="H41" s="7">
        <f t="shared" si="8"/>
        <v>3.5994318181818183</v>
      </c>
      <c r="I41" s="212"/>
      <c r="J41" s="128"/>
      <c r="K41" s="132">
        <f t="shared" si="9"/>
        <v>0</v>
      </c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</row>
    <row r="42" spans="1:214" s="80" customFormat="1" ht="15.75" customHeight="1">
      <c r="A42" s="151" t="s">
        <v>360</v>
      </c>
      <c r="B42" s="152">
        <v>9.1</v>
      </c>
      <c r="C42" s="153">
        <v>12.25</v>
      </c>
      <c r="D42" s="154">
        <v>14.75</v>
      </c>
      <c r="E42" s="153">
        <f t="shared" si="5"/>
        <v>12.25</v>
      </c>
      <c r="F42" s="153">
        <f t="shared" si="6"/>
        <v>12.8625</v>
      </c>
      <c r="G42" s="153">
        <f t="shared" si="7"/>
        <v>10.078409090909092</v>
      </c>
      <c r="H42" s="153">
        <f t="shared" si="8"/>
        <v>1.1075174825174827</v>
      </c>
      <c r="I42" s="241"/>
      <c r="J42" s="155"/>
      <c r="K42" s="156">
        <f t="shared" si="9"/>
        <v>0</v>
      </c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</row>
    <row r="43" spans="1:214" s="80" customFormat="1" ht="15.75" customHeight="1">
      <c r="A43" s="32" t="s">
        <v>238</v>
      </c>
      <c r="B43" s="33">
        <v>10</v>
      </c>
      <c r="C43" s="7">
        <v>11.25</v>
      </c>
      <c r="D43" s="34">
        <v>13.75</v>
      </c>
      <c r="E43" s="7">
        <f t="shared" si="5"/>
        <v>11.25</v>
      </c>
      <c r="F43" s="7">
        <f t="shared" si="6"/>
        <v>11.8125</v>
      </c>
      <c r="G43" s="7">
        <f t="shared" si="7"/>
        <v>9.255681818181818</v>
      </c>
      <c r="H43" s="7">
        <f t="shared" si="8"/>
        <v>0.9255681818181818</v>
      </c>
      <c r="I43" s="196"/>
      <c r="J43" s="128"/>
      <c r="K43" s="132">
        <f t="shared" si="9"/>
        <v>0</v>
      </c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57"/>
      <c r="CK43" s="57"/>
      <c r="CL43" s="57"/>
      <c r="CM43" s="57"/>
      <c r="CN43" s="57"/>
      <c r="CO43" s="57"/>
      <c r="CP43" s="57"/>
      <c r="CQ43" s="57"/>
      <c r="CR43" s="57"/>
      <c r="CS43" s="57"/>
      <c r="CT43" s="57"/>
      <c r="CU43" s="57"/>
      <c r="CV43" s="57"/>
      <c r="CW43" s="57"/>
      <c r="CX43" s="57"/>
      <c r="CY43" s="57"/>
      <c r="CZ43" s="57"/>
      <c r="DA43" s="57"/>
      <c r="DB43" s="57"/>
      <c r="DC43" s="57"/>
      <c r="DD43" s="57"/>
      <c r="DE43" s="57"/>
      <c r="DF43" s="57"/>
      <c r="DG43" s="57"/>
      <c r="DH43" s="57"/>
      <c r="DI43" s="57"/>
      <c r="DJ43" s="57"/>
      <c r="DK43" s="57"/>
      <c r="DL43" s="57"/>
      <c r="DM43" s="57"/>
      <c r="DN43" s="57"/>
      <c r="DO43" s="57"/>
      <c r="DP43" s="57"/>
      <c r="DQ43" s="57"/>
      <c r="DR43" s="57"/>
      <c r="DS43" s="57"/>
      <c r="DT43" s="57"/>
      <c r="DU43" s="57"/>
      <c r="DV43" s="57"/>
      <c r="DW43" s="57"/>
      <c r="DX43" s="57"/>
      <c r="DY43" s="57"/>
      <c r="DZ43" s="57"/>
      <c r="EA43" s="57"/>
      <c r="EB43" s="57"/>
      <c r="EC43" s="57"/>
      <c r="ED43" s="57"/>
      <c r="EE43" s="57"/>
      <c r="EF43" s="57"/>
      <c r="EG43" s="57"/>
      <c r="EH43" s="57"/>
      <c r="EI43" s="57"/>
      <c r="EJ43" s="57"/>
      <c r="EK43" s="57"/>
      <c r="EL43" s="57"/>
      <c r="EM43" s="57"/>
      <c r="EN43" s="57"/>
      <c r="EO43" s="57"/>
      <c r="EP43" s="57"/>
      <c r="EQ43" s="57"/>
      <c r="ER43" s="57"/>
      <c r="ES43" s="57"/>
      <c r="ET43" s="57"/>
      <c r="EU43" s="57"/>
      <c r="EV43" s="57"/>
      <c r="EW43" s="57"/>
      <c r="EX43" s="57"/>
      <c r="EY43" s="57"/>
      <c r="EZ43" s="57"/>
      <c r="FA43" s="57"/>
      <c r="FB43" s="57"/>
      <c r="FC43" s="57"/>
      <c r="FD43" s="57"/>
      <c r="FE43" s="57"/>
      <c r="FF43" s="57"/>
      <c r="FG43" s="57"/>
      <c r="FH43" s="57"/>
      <c r="FI43" s="57"/>
      <c r="FJ43" s="57"/>
      <c r="FK43" s="57"/>
      <c r="FL43" s="57"/>
      <c r="FM43" s="57"/>
      <c r="FN43" s="57"/>
      <c r="FO43" s="57"/>
      <c r="FP43" s="57"/>
      <c r="FQ43" s="57"/>
      <c r="FR43" s="57"/>
      <c r="FS43" s="57"/>
      <c r="FT43" s="57"/>
      <c r="FU43" s="57"/>
      <c r="FV43" s="57"/>
      <c r="FW43" s="57"/>
      <c r="FX43" s="57"/>
      <c r="FY43" s="57"/>
      <c r="FZ43" s="57"/>
      <c r="GA43" s="57"/>
      <c r="GB43" s="57"/>
      <c r="GC43" s="57"/>
      <c r="GD43" s="57"/>
      <c r="GE43" s="57"/>
      <c r="GF43" s="57"/>
      <c r="GG43" s="57"/>
      <c r="GH43" s="57"/>
      <c r="GI43" s="57"/>
      <c r="GJ43" s="57"/>
      <c r="GK43" s="57"/>
      <c r="GL43" s="57"/>
      <c r="GM43" s="57"/>
      <c r="GN43" s="57"/>
      <c r="GO43" s="57"/>
      <c r="GP43" s="57"/>
      <c r="GQ43" s="57"/>
      <c r="GR43" s="57"/>
      <c r="GS43" s="57"/>
      <c r="GT43" s="57"/>
      <c r="GU43" s="57"/>
      <c r="GV43" s="57"/>
      <c r="GW43" s="57"/>
      <c r="GX43" s="57"/>
      <c r="GY43" s="57"/>
      <c r="GZ43" s="57"/>
      <c r="HA43" s="57"/>
      <c r="HB43" s="57"/>
      <c r="HC43" s="57"/>
      <c r="HD43" s="57"/>
      <c r="HE43" s="57"/>
      <c r="HF43" s="57"/>
    </row>
    <row r="44" spans="1:214" s="80" customFormat="1" ht="15.75" customHeight="1">
      <c r="A44" s="151" t="s">
        <v>286</v>
      </c>
      <c r="B44" s="152">
        <v>25</v>
      </c>
      <c r="C44" s="153">
        <v>12.25</v>
      </c>
      <c r="D44" s="154">
        <v>14.75</v>
      </c>
      <c r="E44" s="153">
        <f t="shared" si="5"/>
        <v>12.25</v>
      </c>
      <c r="F44" s="153">
        <f t="shared" si="6"/>
        <v>12.8625</v>
      </c>
      <c r="G44" s="153">
        <f t="shared" si="7"/>
        <v>10.078409090909092</v>
      </c>
      <c r="H44" s="153">
        <f t="shared" si="8"/>
        <v>0.4031363636363637</v>
      </c>
      <c r="I44" s="197"/>
      <c r="J44" s="155"/>
      <c r="K44" s="156">
        <f t="shared" si="9"/>
        <v>0</v>
      </c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7"/>
      <c r="BG44" s="57"/>
      <c r="BH44" s="57"/>
      <c r="BI44" s="57"/>
      <c r="BJ44" s="57"/>
      <c r="BK44" s="57"/>
      <c r="BL44" s="57"/>
      <c r="BM44" s="57"/>
      <c r="BN44" s="57"/>
      <c r="BO44" s="57"/>
      <c r="BP44" s="57"/>
      <c r="BQ44" s="57"/>
      <c r="BR44" s="57"/>
      <c r="BS44" s="57"/>
      <c r="BT44" s="57"/>
      <c r="BU44" s="57"/>
      <c r="BV44" s="57"/>
      <c r="BW44" s="57"/>
      <c r="BX44" s="57"/>
      <c r="BY44" s="57"/>
      <c r="BZ44" s="57"/>
      <c r="CA44" s="57"/>
      <c r="CB44" s="57"/>
      <c r="CC44" s="57"/>
      <c r="CD44" s="57"/>
      <c r="CE44" s="57"/>
      <c r="CF44" s="57"/>
      <c r="CG44" s="57"/>
      <c r="CH44" s="57"/>
      <c r="CI44" s="57"/>
      <c r="CJ44" s="57"/>
      <c r="CK44" s="57"/>
      <c r="CL44" s="57"/>
      <c r="CM44" s="57"/>
      <c r="CN44" s="57"/>
      <c r="CO44" s="57"/>
      <c r="CP44" s="57"/>
      <c r="CQ44" s="57"/>
      <c r="CR44" s="57"/>
      <c r="CS44" s="57"/>
      <c r="CT44" s="57"/>
      <c r="CU44" s="57"/>
      <c r="CV44" s="57"/>
      <c r="CW44" s="57"/>
      <c r="CX44" s="57"/>
      <c r="CY44" s="57"/>
      <c r="CZ44" s="57"/>
      <c r="DA44" s="57"/>
      <c r="DB44" s="57"/>
      <c r="DC44" s="57"/>
      <c r="DD44" s="57"/>
      <c r="DE44" s="57"/>
      <c r="DF44" s="57"/>
      <c r="DG44" s="57"/>
      <c r="DH44" s="57"/>
      <c r="DI44" s="57"/>
      <c r="DJ44" s="57"/>
      <c r="DK44" s="57"/>
      <c r="DL44" s="57"/>
      <c r="DM44" s="57"/>
      <c r="DN44" s="57"/>
      <c r="DO44" s="57"/>
      <c r="DP44" s="57"/>
      <c r="DQ44" s="57"/>
      <c r="DR44" s="57"/>
      <c r="DS44" s="57"/>
      <c r="DT44" s="57"/>
      <c r="DU44" s="57"/>
      <c r="DV44" s="57"/>
      <c r="DW44" s="57"/>
      <c r="DX44" s="57"/>
      <c r="DY44" s="57"/>
      <c r="DZ44" s="57"/>
      <c r="EA44" s="57"/>
      <c r="EB44" s="57"/>
      <c r="EC44" s="57"/>
      <c r="ED44" s="57"/>
      <c r="EE44" s="57"/>
      <c r="EF44" s="57"/>
      <c r="EG44" s="57"/>
      <c r="EH44" s="57"/>
      <c r="EI44" s="57"/>
      <c r="EJ44" s="57"/>
      <c r="EK44" s="57"/>
      <c r="EL44" s="57"/>
      <c r="EM44" s="57"/>
      <c r="EN44" s="57"/>
      <c r="EO44" s="57"/>
      <c r="EP44" s="57"/>
      <c r="EQ44" s="57"/>
      <c r="ER44" s="57"/>
      <c r="ES44" s="57"/>
      <c r="ET44" s="57"/>
      <c r="EU44" s="57"/>
      <c r="EV44" s="57"/>
      <c r="EW44" s="57"/>
      <c r="EX44" s="57"/>
      <c r="EY44" s="57"/>
      <c r="EZ44" s="57"/>
      <c r="FA44" s="57"/>
      <c r="FB44" s="57"/>
      <c r="FC44" s="57"/>
      <c r="FD44" s="57"/>
      <c r="FE44" s="57"/>
      <c r="FF44" s="57"/>
      <c r="FG44" s="57"/>
      <c r="FH44" s="57"/>
      <c r="FI44" s="57"/>
      <c r="FJ44" s="57"/>
      <c r="FK44" s="57"/>
      <c r="FL44" s="57"/>
      <c r="FM44" s="57"/>
      <c r="FN44" s="57"/>
      <c r="FO44" s="57"/>
      <c r="FP44" s="57"/>
      <c r="FQ44" s="57"/>
      <c r="FR44" s="57"/>
      <c r="FS44" s="57"/>
      <c r="FT44" s="57"/>
      <c r="FU44" s="57"/>
      <c r="FV44" s="57"/>
      <c r="FW44" s="57"/>
      <c r="FX44" s="57"/>
      <c r="FY44" s="57"/>
      <c r="FZ44" s="57"/>
      <c r="GA44" s="57"/>
      <c r="GB44" s="57"/>
      <c r="GC44" s="57"/>
      <c r="GD44" s="57"/>
      <c r="GE44" s="57"/>
      <c r="GF44" s="57"/>
      <c r="GG44" s="57"/>
      <c r="GH44" s="57"/>
      <c r="GI44" s="57"/>
      <c r="GJ44" s="57"/>
      <c r="GK44" s="57"/>
      <c r="GL44" s="57"/>
      <c r="GM44" s="57"/>
      <c r="GN44" s="57"/>
      <c r="GO44" s="57"/>
      <c r="GP44" s="57"/>
      <c r="GQ44" s="57"/>
      <c r="GR44" s="57"/>
      <c r="GS44" s="57"/>
      <c r="GT44" s="57"/>
      <c r="GU44" s="57"/>
      <c r="GV44" s="57"/>
      <c r="GW44" s="57"/>
      <c r="GX44" s="57"/>
      <c r="GY44" s="57"/>
      <c r="GZ44" s="57"/>
      <c r="HA44" s="57"/>
      <c r="HB44" s="57"/>
      <c r="HC44" s="57"/>
      <c r="HD44" s="57"/>
      <c r="HE44" s="57"/>
      <c r="HF44" s="57"/>
    </row>
    <row r="45" spans="1:214" s="80" customFormat="1" ht="15.75" customHeight="1">
      <c r="A45" s="32" t="s">
        <v>361</v>
      </c>
      <c r="B45" s="33">
        <v>50</v>
      </c>
      <c r="C45" s="7">
        <v>9.5</v>
      </c>
      <c r="D45" s="34">
        <v>11.5</v>
      </c>
      <c r="E45" s="7">
        <f t="shared" si="5"/>
        <v>9.5</v>
      </c>
      <c r="F45" s="7">
        <f t="shared" si="6"/>
        <v>9.975</v>
      </c>
      <c r="G45" s="7">
        <f t="shared" si="7"/>
        <v>7.815909090909091</v>
      </c>
      <c r="H45" s="7">
        <f t="shared" si="8"/>
        <v>0.15631818181818183</v>
      </c>
      <c r="I45" s="196"/>
      <c r="J45" s="128"/>
      <c r="K45" s="132">
        <f t="shared" si="9"/>
        <v>0</v>
      </c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7"/>
      <c r="CK45" s="57"/>
      <c r="CL45" s="57"/>
      <c r="CM45" s="57"/>
      <c r="CN45" s="57"/>
      <c r="CO45" s="57"/>
      <c r="CP45" s="57"/>
      <c r="CQ45" s="57"/>
      <c r="CR45" s="57"/>
      <c r="CS45" s="57"/>
      <c r="CT45" s="57"/>
      <c r="CU45" s="57"/>
      <c r="CV45" s="57"/>
      <c r="CW45" s="57"/>
      <c r="CX45" s="57"/>
      <c r="CY45" s="57"/>
      <c r="CZ45" s="57"/>
      <c r="DA45" s="57"/>
      <c r="DB45" s="57"/>
      <c r="DC45" s="57"/>
      <c r="DD45" s="57"/>
      <c r="DE45" s="57"/>
      <c r="DF45" s="57"/>
      <c r="DG45" s="57"/>
      <c r="DH45" s="57"/>
      <c r="DI45" s="57"/>
      <c r="DJ45" s="57"/>
      <c r="DK45" s="57"/>
      <c r="DL45" s="57"/>
      <c r="DM45" s="57"/>
      <c r="DN45" s="57"/>
      <c r="DO45" s="57"/>
      <c r="DP45" s="57"/>
      <c r="DQ45" s="57"/>
      <c r="DR45" s="57"/>
      <c r="DS45" s="57"/>
      <c r="DT45" s="57"/>
      <c r="DU45" s="57"/>
      <c r="DV45" s="57"/>
      <c r="DW45" s="57"/>
      <c r="DX45" s="57"/>
      <c r="DY45" s="57"/>
      <c r="DZ45" s="57"/>
      <c r="EA45" s="57"/>
      <c r="EB45" s="57"/>
      <c r="EC45" s="57"/>
      <c r="ED45" s="57"/>
      <c r="EE45" s="57"/>
      <c r="EF45" s="57"/>
      <c r="EG45" s="57"/>
      <c r="EH45" s="57"/>
      <c r="EI45" s="57"/>
      <c r="EJ45" s="57"/>
      <c r="EK45" s="57"/>
      <c r="EL45" s="57"/>
      <c r="EM45" s="57"/>
      <c r="EN45" s="57"/>
      <c r="EO45" s="57"/>
      <c r="EP45" s="57"/>
      <c r="EQ45" s="57"/>
      <c r="ER45" s="57"/>
      <c r="ES45" s="57"/>
      <c r="ET45" s="57"/>
      <c r="EU45" s="57"/>
      <c r="EV45" s="57"/>
      <c r="EW45" s="57"/>
      <c r="EX45" s="57"/>
      <c r="EY45" s="57"/>
      <c r="EZ45" s="57"/>
      <c r="FA45" s="57"/>
      <c r="FB45" s="57"/>
      <c r="FC45" s="57"/>
      <c r="FD45" s="57"/>
      <c r="FE45" s="57"/>
      <c r="FF45" s="57"/>
      <c r="FG45" s="57"/>
      <c r="FH45" s="57"/>
      <c r="FI45" s="57"/>
      <c r="FJ45" s="57"/>
      <c r="FK45" s="57"/>
      <c r="FL45" s="57"/>
      <c r="FM45" s="57"/>
      <c r="FN45" s="57"/>
      <c r="FO45" s="57"/>
      <c r="FP45" s="57"/>
      <c r="FQ45" s="57"/>
      <c r="FR45" s="57"/>
      <c r="FS45" s="57"/>
      <c r="FT45" s="57"/>
      <c r="FU45" s="57"/>
      <c r="FV45" s="57"/>
      <c r="FW45" s="57"/>
      <c r="FX45" s="57"/>
      <c r="FY45" s="57"/>
      <c r="FZ45" s="57"/>
      <c r="GA45" s="57"/>
      <c r="GB45" s="57"/>
      <c r="GC45" s="57"/>
      <c r="GD45" s="57"/>
      <c r="GE45" s="57"/>
      <c r="GF45" s="57"/>
      <c r="GG45" s="57"/>
      <c r="GH45" s="57"/>
      <c r="GI45" s="57"/>
      <c r="GJ45" s="57"/>
      <c r="GK45" s="57"/>
      <c r="GL45" s="57"/>
      <c r="GM45" s="57"/>
      <c r="GN45" s="57"/>
      <c r="GO45" s="57"/>
      <c r="GP45" s="57"/>
      <c r="GQ45" s="57"/>
      <c r="GR45" s="57"/>
      <c r="GS45" s="57"/>
      <c r="GT45" s="57"/>
      <c r="GU45" s="57"/>
      <c r="GV45" s="57"/>
      <c r="GW45" s="57"/>
      <c r="GX45" s="57"/>
      <c r="GY45" s="57"/>
      <c r="GZ45" s="57"/>
      <c r="HA45" s="57"/>
      <c r="HB45" s="57"/>
      <c r="HC45" s="57"/>
      <c r="HD45" s="57"/>
      <c r="HE45" s="57"/>
      <c r="HF45" s="57"/>
    </row>
    <row r="46" spans="1:214" s="80" customFormat="1" ht="15.75" customHeight="1">
      <c r="A46" s="151" t="s">
        <v>288</v>
      </c>
      <c r="B46" s="152">
        <v>10</v>
      </c>
      <c r="C46" s="153">
        <v>10.5</v>
      </c>
      <c r="D46" s="154">
        <v>12.5</v>
      </c>
      <c r="E46" s="153">
        <f t="shared" si="5"/>
        <v>10.5</v>
      </c>
      <c r="F46" s="153">
        <f t="shared" si="6"/>
        <v>11.025</v>
      </c>
      <c r="G46" s="153">
        <f t="shared" si="7"/>
        <v>8.638636363636364</v>
      </c>
      <c r="H46" s="153">
        <f t="shared" si="8"/>
        <v>0.8638636363636364</v>
      </c>
      <c r="I46" s="197"/>
      <c r="J46" s="155"/>
      <c r="K46" s="156">
        <f t="shared" si="9"/>
        <v>0</v>
      </c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7"/>
      <c r="CB46" s="57"/>
      <c r="CC46" s="57"/>
      <c r="CD46" s="57"/>
      <c r="CE46" s="57"/>
      <c r="CF46" s="57"/>
      <c r="CG46" s="57"/>
      <c r="CH46" s="57"/>
      <c r="CI46" s="57"/>
      <c r="CJ46" s="57"/>
      <c r="CK46" s="57"/>
      <c r="CL46" s="57"/>
      <c r="CM46" s="57"/>
      <c r="CN46" s="57"/>
      <c r="CO46" s="57"/>
      <c r="CP46" s="57"/>
      <c r="CQ46" s="57"/>
      <c r="CR46" s="57"/>
      <c r="CS46" s="57"/>
      <c r="CT46" s="57"/>
      <c r="CU46" s="57"/>
      <c r="CV46" s="57"/>
      <c r="CW46" s="57"/>
      <c r="CX46" s="57"/>
      <c r="CY46" s="57"/>
      <c r="CZ46" s="57"/>
      <c r="DA46" s="57"/>
      <c r="DB46" s="57"/>
      <c r="DC46" s="57"/>
      <c r="DD46" s="57"/>
      <c r="DE46" s="57"/>
      <c r="DF46" s="57"/>
      <c r="DG46" s="57"/>
      <c r="DH46" s="57"/>
      <c r="DI46" s="57"/>
      <c r="DJ46" s="57"/>
      <c r="DK46" s="57"/>
      <c r="DL46" s="57"/>
      <c r="DM46" s="57"/>
      <c r="DN46" s="57"/>
      <c r="DO46" s="57"/>
      <c r="DP46" s="57"/>
      <c r="DQ46" s="57"/>
      <c r="DR46" s="57"/>
      <c r="DS46" s="57"/>
      <c r="DT46" s="57"/>
      <c r="DU46" s="57"/>
      <c r="DV46" s="57"/>
      <c r="DW46" s="57"/>
      <c r="DX46" s="57"/>
      <c r="DY46" s="57"/>
      <c r="DZ46" s="57"/>
      <c r="EA46" s="57"/>
      <c r="EB46" s="57"/>
      <c r="EC46" s="57"/>
      <c r="ED46" s="57"/>
      <c r="EE46" s="57"/>
      <c r="EF46" s="57"/>
      <c r="EG46" s="57"/>
      <c r="EH46" s="57"/>
      <c r="EI46" s="57"/>
      <c r="EJ46" s="57"/>
      <c r="EK46" s="57"/>
      <c r="EL46" s="57"/>
      <c r="EM46" s="57"/>
      <c r="EN46" s="57"/>
      <c r="EO46" s="57"/>
      <c r="EP46" s="57"/>
      <c r="EQ46" s="57"/>
      <c r="ER46" s="57"/>
      <c r="ES46" s="57"/>
      <c r="ET46" s="57"/>
      <c r="EU46" s="57"/>
      <c r="EV46" s="57"/>
      <c r="EW46" s="57"/>
      <c r="EX46" s="57"/>
      <c r="EY46" s="57"/>
      <c r="EZ46" s="57"/>
      <c r="FA46" s="57"/>
      <c r="FB46" s="57"/>
      <c r="FC46" s="57"/>
      <c r="FD46" s="57"/>
      <c r="FE46" s="57"/>
      <c r="FF46" s="57"/>
      <c r="FG46" s="57"/>
      <c r="FH46" s="57"/>
      <c r="FI46" s="57"/>
      <c r="FJ46" s="57"/>
      <c r="FK46" s="57"/>
      <c r="FL46" s="57"/>
      <c r="FM46" s="57"/>
      <c r="FN46" s="57"/>
      <c r="FO46" s="57"/>
      <c r="FP46" s="57"/>
      <c r="FQ46" s="57"/>
      <c r="FR46" s="57"/>
      <c r="FS46" s="57"/>
      <c r="FT46" s="57"/>
      <c r="FU46" s="57"/>
      <c r="FV46" s="57"/>
      <c r="FW46" s="57"/>
      <c r="FX46" s="57"/>
      <c r="FY46" s="57"/>
      <c r="FZ46" s="57"/>
      <c r="GA46" s="57"/>
      <c r="GB46" s="57"/>
      <c r="GC46" s="57"/>
      <c r="GD46" s="57"/>
      <c r="GE46" s="57"/>
      <c r="GF46" s="57"/>
      <c r="GG46" s="57"/>
      <c r="GH46" s="57"/>
      <c r="GI46" s="57"/>
      <c r="GJ46" s="57"/>
      <c r="GK46" s="57"/>
      <c r="GL46" s="57"/>
      <c r="GM46" s="57"/>
      <c r="GN46" s="57"/>
      <c r="GO46" s="57"/>
      <c r="GP46" s="57"/>
      <c r="GQ46" s="57"/>
      <c r="GR46" s="57"/>
      <c r="GS46" s="57"/>
      <c r="GT46" s="57"/>
      <c r="GU46" s="57"/>
      <c r="GV46" s="57"/>
      <c r="GW46" s="57"/>
      <c r="GX46" s="57"/>
      <c r="GY46" s="57"/>
      <c r="GZ46" s="57"/>
      <c r="HA46" s="57"/>
      <c r="HB46" s="57"/>
      <c r="HC46" s="57"/>
      <c r="HD46" s="57"/>
      <c r="HE46" s="57"/>
      <c r="HF46" s="57"/>
    </row>
    <row r="47" spans="1:214" s="80" customFormat="1" ht="15.75" customHeight="1">
      <c r="A47" s="32" t="s">
        <v>362</v>
      </c>
      <c r="B47" s="169">
        <v>300</v>
      </c>
      <c r="C47" s="7">
        <v>8</v>
      </c>
      <c r="D47" s="34">
        <v>10</v>
      </c>
      <c r="E47" s="7">
        <f t="shared" si="5"/>
        <v>8</v>
      </c>
      <c r="F47" s="7">
        <f t="shared" si="6"/>
        <v>8.4</v>
      </c>
      <c r="G47" s="7">
        <f t="shared" si="7"/>
        <v>6.581818181818182</v>
      </c>
      <c r="H47" s="7">
        <f t="shared" si="8"/>
        <v>0.02193939393939394</v>
      </c>
      <c r="I47" s="196"/>
      <c r="J47" s="128"/>
      <c r="K47" s="132">
        <f t="shared" si="9"/>
        <v>0</v>
      </c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7"/>
      <c r="CK47" s="57"/>
      <c r="CL47" s="57"/>
      <c r="CM47" s="57"/>
      <c r="CN47" s="57"/>
      <c r="CO47" s="57"/>
      <c r="CP47" s="57"/>
      <c r="CQ47" s="57"/>
      <c r="CR47" s="57"/>
      <c r="CS47" s="57"/>
      <c r="CT47" s="57"/>
      <c r="CU47" s="57"/>
      <c r="CV47" s="57"/>
      <c r="CW47" s="57"/>
      <c r="CX47" s="57"/>
      <c r="CY47" s="57"/>
      <c r="CZ47" s="57"/>
      <c r="DA47" s="57"/>
      <c r="DB47" s="57"/>
      <c r="DC47" s="57"/>
      <c r="DD47" s="57"/>
      <c r="DE47" s="57"/>
      <c r="DF47" s="57"/>
      <c r="DG47" s="57"/>
      <c r="DH47" s="57"/>
      <c r="DI47" s="57"/>
      <c r="DJ47" s="57"/>
      <c r="DK47" s="57"/>
      <c r="DL47" s="57"/>
      <c r="DM47" s="57"/>
      <c r="DN47" s="57"/>
      <c r="DO47" s="57"/>
      <c r="DP47" s="57"/>
      <c r="DQ47" s="57"/>
      <c r="DR47" s="57"/>
      <c r="DS47" s="57"/>
      <c r="DT47" s="57"/>
      <c r="DU47" s="57"/>
      <c r="DV47" s="57"/>
      <c r="DW47" s="57"/>
      <c r="DX47" s="57"/>
      <c r="DY47" s="57"/>
      <c r="DZ47" s="57"/>
      <c r="EA47" s="57"/>
      <c r="EB47" s="57"/>
      <c r="EC47" s="57"/>
      <c r="ED47" s="57"/>
      <c r="EE47" s="57"/>
      <c r="EF47" s="57"/>
      <c r="EG47" s="57"/>
      <c r="EH47" s="57"/>
      <c r="EI47" s="57"/>
      <c r="EJ47" s="57"/>
      <c r="EK47" s="57"/>
      <c r="EL47" s="57"/>
      <c r="EM47" s="57"/>
      <c r="EN47" s="57"/>
      <c r="EO47" s="57"/>
      <c r="EP47" s="57"/>
      <c r="EQ47" s="57"/>
      <c r="ER47" s="57"/>
      <c r="ES47" s="57"/>
      <c r="ET47" s="57"/>
      <c r="EU47" s="57"/>
      <c r="EV47" s="57"/>
      <c r="EW47" s="57"/>
      <c r="EX47" s="57"/>
      <c r="EY47" s="57"/>
      <c r="EZ47" s="57"/>
      <c r="FA47" s="57"/>
      <c r="FB47" s="57"/>
      <c r="FC47" s="57"/>
      <c r="FD47" s="57"/>
      <c r="FE47" s="57"/>
      <c r="FF47" s="57"/>
      <c r="FG47" s="57"/>
      <c r="FH47" s="57"/>
      <c r="FI47" s="57"/>
      <c r="FJ47" s="57"/>
      <c r="FK47" s="57"/>
      <c r="FL47" s="57"/>
      <c r="FM47" s="57"/>
      <c r="FN47" s="57"/>
      <c r="FO47" s="57"/>
      <c r="FP47" s="57"/>
      <c r="FQ47" s="57"/>
      <c r="FR47" s="57"/>
      <c r="FS47" s="57"/>
      <c r="FT47" s="57"/>
      <c r="FU47" s="57"/>
      <c r="FV47" s="57"/>
      <c r="FW47" s="57"/>
      <c r="FX47" s="57"/>
      <c r="FY47" s="57"/>
      <c r="FZ47" s="57"/>
      <c r="GA47" s="57"/>
      <c r="GB47" s="57"/>
      <c r="GC47" s="57"/>
      <c r="GD47" s="57"/>
      <c r="GE47" s="57"/>
      <c r="GF47" s="57"/>
      <c r="GG47" s="57"/>
      <c r="GH47" s="57"/>
      <c r="GI47" s="57"/>
      <c r="GJ47" s="57"/>
      <c r="GK47" s="57"/>
      <c r="GL47" s="57"/>
      <c r="GM47" s="57"/>
      <c r="GN47" s="57"/>
      <c r="GO47" s="57"/>
      <c r="GP47" s="57"/>
      <c r="GQ47" s="57"/>
      <c r="GR47" s="57"/>
      <c r="GS47" s="57"/>
      <c r="GT47" s="57"/>
      <c r="GU47" s="57"/>
      <c r="GV47" s="57"/>
      <c r="GW47" s="57"/>
      <c r="GX47" s="57"/>
      <c r="GY47" s="57"/>
      <c r="GZ47" s="57"/>
      <c r="HA47" s="57"/>
      <c r="HB47" s="57"/>
      <c r="HC47" s="57"/>
      <c r="HD47" s="57"/>
      <c r="HE47" s="57"/>
      <c r="HF47" s="57"/>
    </row>
    <row r="48" spans="1:214" s="80" customFormat="1" ht="15.75" customHeight="1">
      <c r="A48" s="151" t="s">
        <v>283</v>
      </c>
      <c r="B48" s="170">
        <v>720</v>
      </c>
      <c r="C48" s="153">
        <v>6</v>
      </c>
      <c r="D48" s="154">
        <v>7.25</v>
      </c>
      <c r="E48" s="153">
        <f>IF($J$2="AUS",C48,D48)</f>
        <v>6</v>
      </c>
      <c r="F48" s="153">
        <f>E48+(E48*0.05)</f>
        <v>6.3</v>
      </c>
      <c r="G48" s="153">
        <f>IF($I$3="Bronze",IF($J$2="AUS",(E48-((E48/1.1)*0.2))+(E48*0.05),(E48-((E48/1.15)*0.2))+(E48*0.05)),IF($J$2="AUS",(E48-((E48/1.1)*0.25))+(E48*0.05),(E48-((E48/1.15)*0.25))+(E48*0.05)))</f>
        <v>4.9363636363636365</v>
      </c>
      <c r="H48" s="153">
        <f>G48/B48</f>
        <v>0.006856060606060606</v>
      </c>
      <c r="I48" s="197"/>
      <c r="J48" s="155"/>
      <c r="K48" s="156">
        <f t="shared" si="9"/>
        <v>0</v>
      </c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57"/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57"/>
      <c r="DO48" s="57"/>
      <c r="DP48" s="57"/>
      <c r="DQ48" s="57"/>
      <c r="DR48" s="57"/>
      <c r="DS48" s="57"/>
      <c r="DT48" s="57"/>
      <c r="DU48" s="57"/>
      <c r="DV48" s="57"/>
      <c r="DW48" s="57"/>
      <c r="DX48" s="57"/>
      <c r="DY48" s="57"/>
      <c r="DZ48" s="57"/>
      <c r="EA48" s="57"/>
      <c r="EB48" s="57"/>
      <c r="EC48" s="57"/>
      <c r="ED48" s="57"/>
      <c r="EE48" s="57"/>
      <c r="EF48" s="57"/>
      <c r="EG48" s="57"/>
      <c r="EH48" s="57"/>
      <c r="EI48" s="57"/>
      <c r="EJ48" s="57"/>
      <c r="EK48" s="57"/>
      <c r="EL48" s="57"/>
      <c r="EM48" s="57"/>
      <c r="EN48" s="57"/>
      <c r="EO48" s="57"/>
      <c r="EP48" s="57"/>
      <c r="EQ48" s="57"/>
      <c r="ER48" s="57"/>
      <c r="ES48" s="57"/>
      <c r="ET48" s="57"/>
      <c r="EU48" s="57"/>
      <c r="EV48" s="57"/>
      <c r="EW48" s="57"/>
      <c r="EX48" s="57"/>
      <c r="EY48" s="57"/>
      <c r="EZ48" s="57"/>
      <c r="FA48" s="57"/>
      <c r="FB48" s="57"/>
      <c r="FC48" s="57"/>
      <c r="FD48" s="57"/>
      <c r="FE48" s="57"/>
      <c r="FF48" s="57"/>
      <c r="FG48" s="57"/>
      <c r="FH48" s="57"/>
      <c r="FI48" s="57"/>
      <c r="FJ48" s="57"/>
      <c r="FK48" s="57"/>
      <c r="FL48" s="57"/>
      <c r="FM48" s="57"/>
      <c r="FN48" s="57"/>
      <c r="FO48" s="57"/>
      <c r="FP48" s="57"/>
      <c r="FQ48" s="57"/>
      <c r="FR48" s="57"/>
      <c r="FS48" s="57"/>
      <c r="FT48" s="57"/>
      <c r="FU48" s="57"/>
      <c r="FV48" s="57"/>
      <c r="FW48" s="57"/>
      <c r="FX48" s="57"/>
      <c r="FY48" s="57"/>
      <c r="FZ48" s="57"/>
      <c r="GA48" s="57"/>
      <c r="GB48" s="57"/>
      <c r="GC48" s="57"/>
      <c r="GD48" s="57"/>
      <c r="GE48" s="57"/>
      <c r="GF48" s="57"/>
      <c r="GG48" s="57"/>
      <c r="GH48" s="57"/>
      <c r="GI48" s="57"/>
      <c r="GJ48" s="57"/>
      <c r="GK48" s="57"/>
      <c r="GL48" s="57"/>
      <c r="GM48" s="57"/>
      <c r="GN48" s="57"/>
      <c r="GO48" s="57"/>
      <c r="GP48" s="57"/>
      <c r="GQ48" s="57"/>
      <c r="GR48" s="57"/>
      <c r="GS48" s="57"/>
      <c r="GT48" s="57"/>
      <c r="GU48" s="57"/>
      <c r="GV48" s="57"/>
      <c r="GW48" s="57"/>
      <c r="GX48" s="57"/>
      <c r="GY48" s="57"/>
      <c r="GZ48" s="57"/>
      <c r="HA48" s="57"/>
      <c r="HB48" s="57"/>
      <c r="HC48" s="57"/>
      <c r="HD48" s="57"/>
      <c r="HE48" s="57"/>
      <c r="HF48" s="57"/>
    </row>
    <row r="49" spans="1:214" s="80" customFormat="1" ht="15.75" customHeight="1">
      <c r="A49" s="32" t="s">
        <v>363</v>
      </c>
      <c r="B49" s="33">
        <v>1</v>
      </c>
      <c r="C49" s="7">
        <v>7</v>
      </c>
      <c r="D49" s="34">
        <v>8.5</v>
      </c>
      <c r="E49" s="7">
        <f>IF($J$2="AUS",C49,D49)</f>
        <v>7</v>
      </c>
      <c r="F49" s="7">
        <f>E49+(E49*0.05)</f>
        <v>7.35</v>
      </c>
      <c r="G49" s="7">
        <f>IF($I$3="Bronze",IF($J$2="AUS",(E49-((E49/1.1)*0.2))+(E49*0.05),(E49-((E49/1.15)*0.2))+(E49*0.05)),IF($J$2="AUS",(E49-((E49/1.1)*0.25))+(E49*0.05),(E49-((E49/1.15)*0.25))+(E49*0.05)))</f>
        <v>5.759090909090909</v>
      </c>
      <c r="H49" s="7">
        <f>G49/B49</f>
        <v>5.759090909090909</v>
      </c>
      <c r="I49" s="196"/>
      <c r="J49" s="128"/>
      <c r="K49" s="132">
        <f t="shared" si="9"/>
        <v>0</v>
      </c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57"/>
      <c r="DO49" s="57"/>
      <c r="DP49" s="57"/>
      <c r="DQ49" s="57"/>
      <c r="DR49" s="57"/>
      <c r="DS49" s="57"/>
      <c r="DT49" s="57"/>
      <c r="DU49" s="57"/>
      <c r="DV49" s="57"/>
      <c r="DW49" s="57"/>
      <c r="DX49" s="57"/>
      <c r="DY49" s="57"/>
      <c r="DZ49" s="57"/>
      <c r="EA49" s="57"/>
      <c r="EB49" s="57"/>
      <c r="EC49" s="57"/>
      <c r="ED49" s="57"/>
      <c r="EE49" s="57"/>
      <c r="EF49" s="57"/>
      <c r="EG49" s="57"/>
      <c r="EH49" s="57"/>
      <c r="EI49" s="57"/>
      <c r="EJ49" s="57"/>
      <c r="EK49" s="57"/>
      <c r="EL49" s="57"/>
      <c r="EM49" s="57"/>
      <c r="EN49" s="57"/>
      <c r="EO49" s="57"/>
      <c r="EP49" s="57"/>
      <c r="EQ49" s="57"/>
      <c r="ER49" s="57"/>
      <c r="ES49" s="57"/>
      <c r="ET49" s="57"/>
      <c r="EU49" s="57"/>
      <c r="EV49" s="57"/>
      <c r="EW49" s="57"/>
      <c r="EX49" s="57"/>
      <c r="EY49" s="57"/>
      <c r="EZ49" s="57"/>
      <c r="FA49" s="57"/>
      <c r="FB49" s="57"/>
      <c r="FC49" s="57"/>
      <c r="FD49" s="57"/>
      <c r="FE49" s="57"/>
      <c r="FF49" s="57"/>
      <c r="FG49" s="57"/>
      <c r="FH49" s="57"/>
      <c r="FI49" s="57"/>
      <c r="FJ49" s="57"/>
      <c r="FK49" s="57"/>
      <c r="FL49" s="57"/>
      <c r="FM49" s="57"/>
      <c r="FN49" s="57"/>
      <c r="FO49" s="57"/>
      <c r="FP49" s="57"/>
      <c r="FQ49" s="57"/>
      <c r="FR49" s="57"/>
      <c r="FS49" s="57"/>
      <c r="FT49" s="57"/>
      <c r="FU49" s="57"/>
      <c r="FV49" s="57"/>
      <c r="FW49" s="57"/>
      <c r="FX49" s="57"/>
      <c r="FY49" s="57"/>
      <c r="FZ49" s="57"/>
      <c r="GA49" s="57"/>
      <c r="GB49" s="57"/>
      <c r="GC49" s="57"/>
      <c r="GD49" s="57"/>
      <c r="GE49" s="57"/>
      <c r="GF49" s="57"/>
      <c r="GG49" s="57"/>
      <c r="GH49" s="57"/>
      <c r="GI49" s="57"/>
      <c r="GJ49" s="57"/>
      <c r="GK49" s="57"/>
      <c r="GL49" s="57"/>
      <c r="GM49" s="57"/>
      <c r="GN49" s="57"/>
      <c r="GO49" s="57"/>
      <c r="GP49" s="57"/>
      <c r="GQ49" s="57"/>
      <c r="GR49" s="57"/>
      <c r="GS49" s="57"/>
      <c r="GT49" s="57"/>
      <c r="GU49" s="57"/>
      <c r="GV49" s="57"/>
      <c r="GW49" s="57"/>
      <c r="GX49" s="57"/>
      <c r="GY49" s="57"/>
      <c r="GZ49" s="57"/>
      <c r="HA49" s="57"/>
      <c r="HB49" s="57"/>
      <c r="HC49" s="57"/>
      <c r="HD49" s="57"/>
      <c r="HE49" s="57"/>
      <c r="HF49" s="57"/>
    </row>
    <row r="50" spans="1:214" s="80" customFormat="1" ht="15.75" customHeight="1">
      <c r="A50" s="151" t="s">
        <v>364</v>
      </c>
      <c r="B50" s="152">
        <v>300</v>
      </c>
      <c r="C50" s="153">
        <v>6</v>
      </c>
      <c r="D50" s="154">
        <v>7.25</v>
      </c>
      <c r="E50" s="153">
        <f t="shared" si="5"/>
        <v>6</v>
      </c>
      <c r="F50" s="153">
        <f t="shared" si="6"/>
        <v>6.3</v>
      </c>
      <c r="G50" s="153">
        <f t="shared" si="7"/>
        <v>4.9363636363636365</v>
      </c>
      <c r="H50" s="153">
        <f t="shared" si="8"/>
        <v>0.016454545454545454</v>
      </c>
      <c r="I50" s="197"/>
      <c r="J50" s="155"/>
      <c r="K50" s="156">
        <f t="shared" si="9"/>
        <v>0</v>
      </c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7"/>
      <c r="CB50" s="57"/>
      <c r="CC50" s="57"/>
      <c r="CD50" s="57"/>
      <c r="CE50" s="57"/>
      <c r="CF50" s="57"/>
      <c r="CG50" s="57"/>
      <c r="CH50" s="57"/>
      <c r="CI50" s="57"/>
      <c r="CJ50" s="57"/>
      <c r="CK50" s="57"/>
      <c r="CL50" s="57"/>
      <c r="CM50" s="57"/>
      <c r="CN50" s="57"/>
      <c r="CO50" s="57"/>
      <c r="CP50" s="57"/>
      <c r="CQ50" s="57"/>
      <c r="CR50" s="57"/>
      <c r="CS50" s="57"/>
      <c r="CT50" s="57"/>
      <c r="CU50" s="57"/>
      <c r="CV50" s="57"/>
      <c r="CW50" s="57"/>
      <c r="CX50" s="57"/>
      <c r="CY50" s="57"/>
      <c r="CZ50" s="57"/>
      <c r="DA50" s="57"/>
      <c r="DB50" s="57"/>
      <c r="DC50" s="57"/>
      <c r="DD50" s="57"/>
      <c r="DE50" s="57"/>
      <c r="DF50" s="57"/>
      <c r="DG50" s="57"/>
      <c r="DH50" s="57"/>
      <c r="DI50" s="57"/>
      <c r="DJ50" s="57"/>
      <c r="DK50" s="57"/>
      <c r="DL50" s="57"/>
      <c r="DM50" s="57"/>
      <c r="DN50" s="57"/>
      <c r="DO50" s="57"/>
      <c r="DP50" s="57"/>
      <c r="DQ50" s="57"/>
      <c r="DR50" s="57"/>
      <c r="DS50" s="57"/>
      <c r="DT50" s="57"/>
      <c r="DU50" s="57"/>
      <c r="DV50" s="57"/>
      <c r="DW50" s="57"/>
      <c r="DX50" s="57"/>
      <c r="DY50" s="57"/>
      <c r="DZ50" s="57"/>
      <c r="EA50" s="57"/>
      <c r="EB50" s="57"/>
      <c r="EC50" s="57"/>
      <c r="ED50" s="57"/>
      <c r="EE50" s="57"/>
      <c r="EF50" s="57"/>
      <c r="EG50" s="57"/>
      <c r="EH50" s="57"/>
      <c r="EI50" s="57"/>
      <c r="EJ50" s="57"/>
      <c r="EK50" s="57"/>
      <c r="EL50" s="57"/>
      <c r="EM50" s="57"/>
      <c r="EN50" s="57"/>
      <c r="EO50" s="57"/>
      <c r="EP50" s="57"/>
      <c r="EQ50" s="57"/>
      <c r="ER50" s="57"/>
      <c r="ES50" s="57"/>
      <c r="ET50" s="57"/>
      <c r="EU50" s="57"/>
      <c r="EV50" s="57"/>
      <c r="EW50" s="57"/>
      <c r="EX50" s="57"/>
      <c r="EY50" s="57"/>
      <c r="EZ50" s="57"/>
      <c r="FA50" s="57"/>
      <c r="FB50" s="57"/>
      <c r="FC50" s="57"/>
      <c r="FD50" s="57"/>
      <c r="FE50" s="57"/>
      <c r="FF50" s="57"/>
      <c r="FG50" s="57"/>
      <c r="FH50" s="57"/>
      <c r="FI50" s="57"/>
      <c r="FJ50" s="57"/>
      <c r="FK50" s="57"/>
      <c r="FL50" s="57"/>
      <c r="FM50" s="57"/>
      <c r="FN50" s="57"/>
      <c r="FO50" s="57"/>
      <c r="FP50" s="57"/>
      <c r="FQ50" s="57"/>
      <c r="FR50" s="57"/>
      <c r="FS50" s="57"/>
      <c r="FT50" s="57"/>
      <c r="FU50" s="57"/>
      <c r="FV50" s="57"/>
      <c r="FW50" s="57"/>
      <c r="FX50" s="57"/>
      <c r="FY50" s="57"/>
      <c r="FZ50" s="57"/>
      <c r="GA50" s="57"/>
      <c r="GB50" s="57"/>
      <c r="GC50" s="57"/>
      <c r="GD50" s="57"/>
      <c r="GE50" s="57"/>
      <c r="GF50" s="57"/>
      <c r="GG50" s="57"/>
      <c r="GH50" s="57"/>
      <c r="GI50" s="57"/>
      <c r="GJ50" s="57"/>
      <c r="GK50" s="57"/>
      <c r="GL50" s="57"/>
      <c r="GM50" s="57"/>
      <c r="GN50" s="57"/>
      <c r="GO50" s="57"/>
      <c r="GP50" s="57"/>
      <c r="GQ50" s="57"/>
      <c r="GR50" s="57"/>
      <c r="GS50" s="57"/>
      <c r="GT50" s="57"/>
      <c r="GU50" s="57"/>
      <c r="GV50" s="57"/>
      <c r="GW50" s="57"/>
      <c r="GX50" s="57"/>
      <c r="GY50" s="57"/>
      <c r="GZ50" s="57"/>
      <c r="HA50" s="57"/>
      <c r="HB50" s="57"/>
      <c r="HC50" s="57"/>
      <c r="HD50" s="57"/>
      <c r="HE50" s="57"/>
      <c r="HF50" s="57"/>
    </row>
    <row r="51" spans="1:214" s="80" customFormat="1" ht="15.75" customHeight="1">
      <c r="A51" s="32" t="s">
        <v>365</v>
      </c>
      <c r="B51" s="33">
        <v>10</v>
      </c>
      <c r="C51" s="7">
        <v>14</v>
      </c>
      <c r="D51" s="34">
        <v>17</v>
      </c>
      <c r="E51" s="7">
        <f t="shared" si="5"/>
        <v>14</v>
      </c>
      <c r="F51" s="7">
        <f t="shared" si="6"/>
        <v>14.7</v>
      </c>
      <c r="G51" s="7">
        <f t="shared" si="7"/>
        <v>11.518181818181818</v>
      </c>
      <c r="H51" s="7">
        <f t="shared" si="8"/>
        <v>1.1518181818181819</v>
      </c>
      <c r="I51" s="196"/>
      <c r="J51" s="128"/>
      <c r="K51" s="132">
        <f t="shared" si="9"/>
        <v>0</v>
      </c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7"/>
      <c r="CB51" s="57"/>
      <c r="CC51" s="57"/>
      <c r="CD51" s="57"/>
      <c r="CE51" s="57"/>
      <c r="CF51" s="57"/>
      <c r="CG51" s="57"/>
      <c r="CH51" s="57"/>
      <c r="CI51" s="57"/>
      <c r="CJ51" s="57"/>
      <c r="CK51" s="57"/>
      <c r="CL51" s="57"/>
      <c r="CM51" s="57"/>
      <c r="CN51" s="57"/>
      <c r="CO51" s="57"/>
      <c r="CP51" s="57"/>
      <c r="CQ51" s="57"/>
      <c r="CR51" s="57"/>
      <c r="CS51" s="57"/>
      <c r="CT51" s="57"/>
      <c r="CU51" s="57"/>
      <c r="CV51" s="57"/>
      <c r="CW51" s="57"/>
      <c r="CX51" s="57"/>
      <c r="CY51" s="57"/>
      <c r="CZ51" s="57"/>
      <c r="DA51" s="57"/>
      <c r="DB51" s="57"/>
      <c r="DC51" s="57"/>
      <c r="DD51" s="57"/>
      <c r="DE51" s="57"/>
      <c r="DF51" s="57"/>
      <c r="DG51" s="57"/>
      <c r="DH51" s="57"/>
      <c r="DI51" s="57"/>
      <c r="DJ51" s="57"/>
      <c r="DK51" s="57"/>
      <c r="DL51" s="57"/>
      <c r="DM51" s="57"/>
      <c r="DN51" s="57"/>
      <c r="DO51" s="57"/>
      <c r="DP51" s="57"/>
      <c r="DQ51" s="57"/>
      <c r="DR51" s="57"/>
      <c r="DS51" s="57"/>
      <c r="DT51" s="57"/>
      <c r="DU51" s="57"/>
      <c r="DV51" s="57"/>
      <c r="DW51" s="57"/>
      <c r="DX51" s="57"/>
      <c r="DY51" s="57"/>
      <c r="DZ51" s="57"/>
      <c r="EA51" s="57"/>
      <c r="EB51" s="57"/>
      <c r="EC51" s="57"/>
      <c r="ED51" s="57"/>
      <c r="EE51" s="57"/>
      <c r="EF51" s="57"/>
      <c r="EG51" s="57"/>
      <c r="EH51" s="57"/>
      <c r="EI51" s="57"/>
      <c r="EJ51" s="57"/>
      <c r="EK51" s="57"/>
      <c r="EL51" s="57"/>
      <c r="EM51" s="57"/>
      <c r="EN51" s="57"/>
      <c r="EO51" s="57"/>
      <c r="EP51" s="57"/>
      <c r="EQ51" s="57"/>
      <c r="ER51" s="57"/>
      <c r="ES51" s="57"/>
      <c r="ET51" s="57"/>
      <c r="EU51" s="57"/>
      <c r="EV51" s="57"/>
      <c r="EW51" s="57"/>
      <c r="EX51" s="57"/>
      <c r="EY51" s="57"/>
      <c r="EZ51" s="57"/>
      <c r="FA51" s="57"/>
      <c r="FB51" s="57"/>
      <c r="FC51" s="57"/>
      <c r="FD51" s="57"/>
      <c r="FE51" s="57"/>
      <c r="FF51" s="57"/>
      <c r="FG51" s="57"/>
      <c r="FH51" s="57"/>
      <c r="FI51" s="57"/>
      <c r="FJ51" s="57"/>
      <c r="FK51" s="57"/>
      <c r="FL51" s="57"/>
      <c r="FM51" s="57"/>
      <c r="FN51" s="57"/>
      <c r="FO51" s="57"/>
      <c r="FP51" s="57"/>
      <c r="FQ51" s="57"/>
      <c r="FR51" s="57"/>
      <c r="FS51" s="57"/>
      <c r="FT51" s="57"/>
      <c r="FU51" s="57"/>
      <c r="FV51" s="57"/>
      <c r="FW51" s="57"/>
      <c r="FX51" s="57"/>
      <c r="FY51" s="57"/>
      <c r="FZ51" s="57"/>
      <c r="GA51" s="57"/>
      <c r="GB51" s="57"/>
      <c r="GC51" s="57"/>
      <c r="GD51" s="57"/>
      <c r="GE51" s="57"/>
      <c r="GF51" s="57"/>
      <c r="GG51" s="57"/>
      <c r="GH51" s="57"/>
      <c r="GI51" s="57"/>
      <c r="GJ51" s="57"/>
      <c r="GK51" s="57"/>
      <c r="GL51" s="57"/>
      <c r="GM51" s="57"/>
      <c r="GN51" s="57"/>
      <c r="GO51" s="57"/>
      <c r="GP51" s="57"/>
      <c r="GQ51" s="57"/>
      <c r="GR51" s="57"/>
      <c r="GS51" s="57"/>
      <c r="GT51" s="57"/>
      <c r="GU51" s="57"/>
      <c r="GV51" s="57"/>
      <c r="GW51" s="57"/>
      <c r="GX51" s="57"/>
      <c r="GY51" s="57"/>
      <c r="GZ51" s="57"/>
      <c r="HA51" s="57"/>
      <c r="HB51" s="57"/>
      <c r="HC51" s="57"/>
      <c r="HD51" s="57"/>
      <c r="HE51" s="57"/>
      <c r="HF51" s="57"/>
    </row>
    <row r="52" spans="1:214" s="101" customFormat="1" ht="52.5" customHeight="1" thickBot="1">
      <c r="A52" s="206" t="s">
        <v>26</v>
      </c>
      <c r="B52" s="207"/>
      <c r="C52" s="207"/>
      <c r="D52" s="207"/>
      <c r="E52" s="207"/>
      <c r="F52" s="207"/>
      <c r="G52" s="207"/>
      <c r="H52" s="207"/>
      <c r="I52" s="208"/>
      <c r="J52" s="208"/>
      <c r="K52" s="210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  <c r="CY52" s="57"/>
      <c r="CZ52" s="57"/>
      <c r="DA52" s="57"/>
      <c r="DB52" s="57"/>
      <c r="DC52" s="57"/>
      <c r="DD52" s="57"/>
      <c r="DE52" s="57"/>
      <c r="DF52" s="57"/>
      <c r="DG52" s="57"/>
      <c r="DH52" s="57"/>
      <c r="DI52" s="57"/>
      <c r="DJ52" s="57"/>
      <c r="DK52" s="57"/>
      <c r="DL52" s="57"/>
      <c r="DM52" s="57"/>
      <c r="DN52" s="57"/>
      <c r="DO52" s="57"/>
      <c r="DP52" s="57"/>
      <c r="DQ52" s="57"/>
      <c r="DR52" s="57"/>
      <c r="DS52" s="57"/>
      <c r="DT52" s="57"/>
      <c r="DU52" s="57"/>
      <c r="DV52" s="57"/>
      <c r="DW52" s="57"/>
      <c r="DX52" s="57"/>
      <c r="DY52" s="57"/>
      <c r="DZ52" s="57"/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  <c r="EO52" s="57"/>
      <c r="EP52" s="57"/>
      <c r="EQ52" s="57"/>
      <c r="ER52" s="57"/>
      <c r="ES52" s="57"/>
      <c r="ET52" s="57"/>
      <c r="EU52" s="57"/>
      <c r="EV52" s="57"/>
      <c r="EW52" s="57"/>
      <c r="EX52" s="57"/>
      <c r="EY52" s="57"/>
      <c r="EZ52" s="57"/>
      <c r="FA52" s="57"/>
      <c r="FB52" s="57"/>
      <c r="FC52" s="57"/>
      <c r="FD52" s="57"/>
      <c r="FE52" s="57"/>
      <c r="FF52" s="57"/>
      <c r="FG52" s="57"/>
      <c r="FH52" s="57"/>
      <c r="FI52" s="57"/>
      <c r="FJ52" s="57"/>
      <c r="FK52" s="57"/>
      <c r="FL52" s="57"/>
      <c r="FM52" s="57"/>
      <c r="FN52" s="57"/>
      <c r="FO52" s="57"/>
      <c r="FP52" s="57"/>
      <c r="FQ52" s="57"/>
      <c r="FR52" s="57"/>
      <c r="FS52" s="57"/>
      <c r="FT52" s="57"/>
      <c r="FU52" s="57"/>
      <c r="FV52" s="57"/>
      <c r="FW52" s="57"/>
      <c r="FX52" s="57"/>
      <c r="FY52" s="57"/>
      <c r="FZ52" s="57"/>
      <c r="GA52" s="57"/>
      <c r="GB52" s="57"/>
      <c r="GC52" s="57"/>
      <c r="GD52" s="57"/>
      <c r="GE52" s="57"/>
      <c r="GF52" s="57"/>
      <c r="GG52" s="57"/>
      <c r="GH52" s="57"/>
      <c r="GI52" s="57"/>
      <c r="GJ52" s="57"/>
      <c r="GK52" s="57"/>
      <c r="GL52" s="57"/>
      <c r="GM52" s="57"/>
      <c r="GN52" s="57"/>
      <c r="GO52" s="57"/>
      <c r="GP52" s="57"/>
      <c r="GQ52" s="57"/>
      <c r="GR52" s="57"/>
      <c r="GS52" s="57"/>
      <c r="GT52" s="57"/>
      <c r="GU52" s="57"/>
      <c r="GV52" s="57"/>
      <c r="GW52" s="57"/>
      <c r="GX52" s="57"/>
      <c r="GY52" s="57"/>
      <c r="GZ52" s="57"/>
      <c r="HA52" s="57"/>
      <c r="HB52" s="57"/>
      <c r="HC52" s="57"/>
      <c r="HD52" s="57"/>
      <c r="HE52" s="57"/>
      <c r="HF52" s="57"/>
    </row>
    <row r="53" spans="1:214" s="80" customFormat="1" ht="15" customHeight="1">
      <c r="A53" s="225" t="s">
        <v>366</v>
      </c>
      <c r="B53" s="239">
        <v>9.1</v>
      </c>
      <c r="C53" s="227">
        <v>14</v>
      </c>
      <c r="D53" s="228">
        <v>16.75</v>
      </c>
      <c r="E53" s="227">
        <f>IF($J$2="AUS",C53,D53)</f>
        <v>14</v>
      </c>
      <c r="F53" s="227">
        <f>E53+(E53*0.05)</f>
        <v>14.7</v>
      </c>
      <c r="G53" s="227">
        <f>IF($I$3="Bronze",IF($J$2="AUS",(E53-((E53/1.1)*0.2))+(E53*0.05),(E53-((E53/1.15)*0.2))+(E53*0.05)),IF($J$2="AUS",(E53-((E53/1.1)*0.25))+(E53*0.05),(E53-((E53/1.15)*0.25))+(E53*0.05)))</f>
        <v>11.518181818181818</v>
      </c>
      <c r="H53" s="227">
        <f>G53/B53</f>
        <v>1.2657342657342656</v>
      </c>
      <c r="I53" s="229">
        <f aca="true" t="shared" si="10" ref="I53:I73">H53/100</f>
        <v>0.012657342657342656</v>
      </c>
      <c r="J53" s="230"/>
      <c r="K53" s="231">
        <f>IF(I53&gt;0,J53*I53,J53*H53)</f>
        <v>0</v>
      </c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/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/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7"/>
      <c r="FK53" s="57"/>
      <c r="FL53" s="57"/>
      <c r="FM53" s="57"/>
      <c r="FN53" s="57"/>
      <c r="FO53" s="57"/>
      <c r="FP53" s="57"/>
      <c r="FQ53" s="57"/>
      <c r="FR53" s="57"/>
      <c r="FS53" s="57"/>
      <c r="FT53" s="57"/>
      <c r="FU53" s="57"/>
      <c r="FV53" s="57"/>
      <c r="FW53" s="57"/>
      <c r="FX53" s="57"/>
      <c r="FY53" s="57"/>
      <c r="FZ53" s="57"/>
      <c r="GA53" s="57"/>
      <c r="GB53" s="57"/>
      <c r="GC53" s="57"/>
      <c r="GD53" s="57"/>
      <c r="GE53" s="57"/>
      <c r="GF53" s="57"/>
      <c r="GG53" s="57"/>
      <c r="GH53" s="57"/>
      <c r="GI53" s="57"/>
      <c r="GJ53" s="57"/>
      <c r="GK53" s="57"/>
      <c r="GL53" s="57"/>
      <c r="GM53" s="57"/>
      <c r="GN53" s="57"/>
      <c r="GO53" s="57"/>
      <c r="GP53" s="57"/>
      <c r="GQ53" s="57"/>
      <c r="GR53" s="57"/>
      <c r="GS53" s="57"/>
      <c r="GT53" s="57"/>
      <c r="GU53" s="57"/>
      <c r="GV53" s="57"/>
      <c r="GW53" s="57"/>
      <c r="GX53" s="57"/>
      <c r="GY53" s="57"/>
      <c r="GZ53" s="57"/>
      <c r="HA53" s="57"/>
      <c r="HB53" s="57"/>
      <c r="HC53" s="57"/>
      <c r="HD53" s="57"/>
      <c r="HE53" s="57"/>
      <c r="HF53" s="57"/>
    </row>
    <row r="54" spans="1:214" s="80" customFormat="1" ht="15.75" customHeight="1">
      <c r="A54" s="32" t="s">
        <v>323</v>
      </c>
      <c r="B54" s="33">
        <v>9.1</v>
      </c>
      <c r="C54" s="7">
        <v>13</v>
      </c>
      <c r="D54" s="34">
        <v>15.75</v>
      </c>
      <c r="E54" s="7">
        <f>IF($J$2="AUS",C54,D54)</f>
        <v>13</v>
      </c>
      <c r="F54" s="7">
        <f>E54+(E54*0.05)</f>
        <v>13.65</v>
      </c>
      <c r="G54" s="7">
        <f>IF($I$3="Bronze",IF($J$2="AUS",(E54-((E54/1.1)*0.2))+(E54*0.05),(E54-((E54/1.15)*0.2))+(E54*0.05)),IF($J$2="AUS",(E54-((E54/1.1)*0.25))+(E54*0.05),(E54-((E54/1.15)*0.25))+(E54*0.05)))</f>
        <v>10.695454545454547</v>
      </c>
      <c r="H54" s="7">
        <f>G54/B54</f>
        <v>1.1753246753246755</v>
      </c>
      <c r="I54" s="196">
        <f t="shared" si="10"/>
        <v>0.011753246753246755</v>
      </c>
      <c r="J54" s="128"/>
      <c r="K54" s="132">
        <f>IF(I54&gt;0,J54*I54,J54*H54)</f>
        <v>0</v>
      </c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/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/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/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/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7"/>
      <c r="FK54" s="57"/>
      <c r="FL54" s="57"/>
      <c r="FM54" s="57"/>
      <c r="FN54" s="57"/>
      <c r="FO54" s="57"/>
      <c r="FP54" s="57"/>
      <c r="FQ54" s="57"/>
      <c r="FR54" s="57"/>
      <c r="FS54" s="57"/>
      <c r="FT54" s="57"/>
      <c r="FU54" s="57"/>
      <c r="FV54" s="57"/>
      <c r="FW54" s="57"/>
      <c r="FX54" s="57"/>
      <c r="FY54" s="57"/>
      <c r="FZ54" s="57"/>
      <c r="GA54" s="57"/>
      <c r="GB54" s="57"/>
      <c r="GC54" s="57"/>
      <c r="GD54" s="57"/>
      <c r="GE54" s="57"/>
      <c r="GF54" s="57"/>
      <c r="GG54" s="57"/>
      <c r="GH54" s="57"/>
      <c r="GI54" s="57"/>
      <c r="GJ54" s="57"/>
      <c r="GK54" s="57"/>
      <c r="GL54" s="57"/>
      <c r="GM54" s="57"/>
      <c r="GN54" s="57"/>
      <c r="GO54" s="57"/>
      <c r="GP54" s="57"/>
      <c r="GQ54" s="57"/>
      <c r="GR54" s="57"/>
      <c r="GS54" s="57"/>
      <c r="GT54" s="57"/>
      <c r="GU54" s="57"/>
      <c r="GV54" s="57"/>
      <c r="GW54" s="57"/>
      <c r="GX54" s="57"/>
      <c r="GY54" s="57"/>
      <c r="GZ54" s="57"/>
      <c r="HA54" s="57"/>
      <c r="HB54" s="57"/>
      <c r="HC54" s="57"/>
      <c r="HD54" s="57"/>
      <c r="HE54" s="57"/>
      <c r="HF54" s="57"/>
    </row>
    <row r="55" spans="1:214" s="80" customFormat="1" ht="15.75" customHeight="1">
      <c r="A55" s="151" t="s">
        <v>367</v>
      </c>
      <c r="B55" s="152">
        <v>9.1</v>
      </c>
      <c r="C55" s="153">
        <v>14.75</v>
      </c>
      <c r="D55" s="154">
        <v>17.75</v>
      </c>
      <c r="E55" s="153">
        <f>IF($J$2="AUS",C55,D55)</f>
        <v>14.75</v>
      </c>
      <c r="F55" s="153">
        <f>E55+(E55*0.05)</f>
        <v>15.4875</v>
      </c>
      <c r="G55" s="153">
        <f>IF($I$3="Bronze",IF($J$2="AUS",(E55-((E55/1.1)*0.2))+(E55*0.05),(E55-((E55/1.15)*0.2))+(E55*0.05)),IF($J$2="AUS",(E55-((E55/1.1)*0.25))+(E55*0.05),(E55-((E55/1.15)*0.25))+(E55*0.05)))</f>
        <v>12.135227272727274</v>
      </c>
      <c r="H55" s="153">
        <f>G55/B55</f>
        <v>1.3335414585414587</v>
      </c>
      <c r="I55" s="197">
        <f t="shared" si="10"/>
        <v>0.013335414585414587</v>
      </c>
      <c r="J55" s="155"/>
      <c r="K55" s="156">
        <f>IF(I55&gt;0,J55*I55,J55*H55)</f>
        <v>0</v>
      </c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/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/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/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7"/>
      <c r="FK55" s="57"/>
      <c r="FL55" s="57"/>
      <c r="FM55" s="57"/>
      <c r="FN55" s="57"/>
      <c r="FO55" s="57"/>
      <c r="FP55" s="57"/>
      <c r="FQ55" s="57"/>
      <c r="FR55" s="57"/>
      <c r="FS55" s="57"/>
      <c r="FT55" s="57"/>
      <c r="FU55" s="57"/>
      <c r="FV55" s="57"/>
      <c r="FW55" s="57"/>
      <c r="FX55" s="57"/>
      <c r="FY55" s="57"/>
      <c r="FZ55" s="57"/>
      <c r="GA55" s="57"/>
      <c r="GB55" s="57"/>
      <c r="GC55" s="57"/>
      <c r="GD55" s="57"/>
      <c r="GE55" s="57"/>
      <c r="GF55" s="57"/>
      <c r="GG55" s="57"/>
      <c r="GH55" s="57"/>
      <c r="GI55" s="57"/>
      <c r="GJ55" s="57"/>
      <c r="GK55" s="57"/>
      <c r="GL55" s="57"/>
      <c r="GM55" s="57"/>
      <c r="GN55" s="57"/>
      <c r="GO55" s="57"/>
      <c r="GP55" s="57"/>
      <c r="GQ55" s="57"/>
      <c r="GR55" s="57"/>
      <c r="GS55" s="57"/>
      <c r="GT55" s="57"/>
      <c r="GU55" s="57"/>
      <c r="GV55" s="57"/>
      <c r="GW55" s="57"/>
      <c r="GX55" s="57"/>
      <c r="GY55" s="57"/>
      <c r="GZ55" s="57"/>
      <c r="HA55" s="57"/>
      <c r="HB55" s="57"/>
      <c r="HC55" s="57"/>
      <c r="HD55" s="57"/>
      <c r="HE55" s="57"/>
      <c r="HF55" s="57"/>
    </row>
    <row r="56" spans="1:214" s="80" customFormat="1" ht="15.75" customHeight="1">
      <c r="A56" s="32" t="s">
        <v>368</v>
      </c>
      <c r="B56" s="33">
        <v>32</v>
      </c>
      <c r="C56" s="7">
        <v>19.25</v>
      </c>
      <c r="D56" s="34">
        <v>23</v>
      </c>
      <c r="E56" s="7">
        <f aca="true" t="shared" si="11" ref="E56:E73">IF($J$2="AUS",C56,D56)</f>
        <v>19.25</v>
      </c>
      <c r="F56" s="7">
        <f aca="true" t="shared" si="12" ref="F56:F73">E56+(E56*0.05)</f>
        <v>20.2125</v>
      </c>
      <c r="G56" s="7">
        <f aca="true" t="shared" si="13" ref="G56:G73">IF($I$3="Bronze",IF($J$2="AUS",(E56-((E56/1.1)*0.2))+(E56*0.05),(E56-((E56/1.15)*0.2))+(E56*0.05)),IF($J$2="AUS",(E56-((E56/1.1)*0.25))+(E56*0.05),(E56-((E56/1.15)*0.25))+(E56*0.05)))</f>
        <v>15.8375</v>
      </c>
      <c r="H56" s="7">
        <f aca="true" t="shared" si="14" ref="H56:H73">G56/B56</f>
        <v>0.494921875</v>
      </c>
      <c r="I56" s="196">
        <f t="shared" si="10"/>
        <v>0.0049492187500000005</v>
      </c>
      <c r="J56" s="128"/>
      <c r="K56" s="132">
        <f aca="true" t="shared" si="15" ref="K56:K73">IF(I56&gt;0,J56*I56,J56*H56)</f>
        <v>0</v>
      </c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/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/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/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/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7"/>
      <c r="FK56" s="57"/>
      <c r="FL56" s="57"/>
      <c r="FM56" s="57"/>
      <c r="FN56" s="57"/>
      <c r="FO56" s="57"/>
      <c r="FP56" s="57"/>
      <c r="FQ56" s="57"/>
      <c r="FR56" s="57"/>
      <c r="FS56" s="57"/>
      <c r="FT56" s="57"/>
      <c r="FU56" s="57"/>
      <c r="FV56" s="57"/>
      <c r="FW56" s="57"/>
      <c r="FX56" s="57"/>
      <c r="FY56" s="57"/>
      <c r="FZ56" s="57"/>
      <c r="GA56" s="57"/>
      <c r="GB56" s="57"/>
      <c r="GC56" s="57"/>
      <c r="GD56" s="57"/>
      <c r="GE56" s="57"/>
      <c r="GF56" s="57"/>
      <c r="GG56" s="57"/>
      <c r="GH56" s="57"/>
      <c r="GI56" s="57"/>
      <c r="GJ56" s="57"/>
      <c r="GK56" s="57"/>
      <c r="GL56" s="57"/>
      <c r="GM56" s="57"/>
      <c r="GN56" s="57"/>
      <c r="GO56" s="57"/>
      <c r="GP56" s="57"/>
      <c r="GQ56" s="57"/>
      <c r="GR56" s="57"/>
      <c r="GS56" s="57"/>
      <c r="GT56" s="57"/>
      <c r="GU56" s="57"/>
      <c r="GV56" s="57"/>
      <c r="GW56" s="57"/>
      <c r="GX56" s="57"/>
      <c r="GY56" s="57"/>
      <c r="GZ56" s="57"/>
      <c r="HA56" s="57"/>
      <c r="HB56" s="57"/>
      <c r="HC56" s="57"/>
      <c r="HD56" s="57"/>
      <c r="HE56" s="57"/>
      <c r="HF56" s="57"/>
    </row>
    <row r="57" spans="1:214" s="80" customFormat="1" ht="15.75" customHeight="1">
      <c r="A57" s="151" t="s">
        <v>272</v>
      </c>
      <c r="B57" s="152">
        <v>9.1</v>
      </c>
      <c r="C57" s="153">
        <v>14.75</v>
      </c>
      <c r="D57" s="154">
        <v>17.75</v>
      </c>
      <c r="E57" s="153">
        <f t="shared" si="11"/>
        <v>14.75</v>
      </c>
      <c r="F57" s="153">
        <f t="shared" si="12"/>
        <v>15.4875</v>
      </c>
      <c r="G57" s="153">
        <f t="shared" si="13"/>
        <v>12.135227272727274</v>
      </c>
      <c r="H57" s="153">
        <f t="shared" si="14"/>
        <v>1.3335414585414587</v>
      </c>
      <c r="I57" s="197">
        <f t="shared" si="10"/>
        <v>0.013335414585414587</v>
      </c>
      <c r="J57" s="155"/>
      <c r="K57" s="156">
        <f t="shared" si="15"/>
        <v>0</v>
      </c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/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/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/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/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7"/>
      <c r="FK57" s="57"/>
      <c r="FL57" s="57"/>
      <c r="FM57" s="57"/>
      <c r="FN57" s="57"/>
      <c r="FO57" s="57"/>
      <c r="FP57" s="57"/>
      <c r="FQ57" s="57"/>
      <c r="FR57" s="57"/>
      <c r="FS57" s="57"/>
      <c r="FT57" s="57"/>
      <c r="FU57" s="57"/>
      <c r="FV57" s="57"/>
      <c r="FW57" s="57"/>
      <c r="FX57" s="57"/>
      <c r="FY57" s="57"/>
      <c r="FZ57" s="57"/>
      <c r="GA57" s="57"/>
      <c r="GB57" s="57"/>
      <c r="GC57" s="57"/>
      <c r="GD57" s="57"/>
      <c r="GE57" s="57"/>
      <c r="GF57" s="57"/>
      <c r="GG57" s="57"/>
      <c r="GH57" s="57"/>
      <c r="GI57" s="57"/>
      <c r="GJ57" s="57"/>
      <c r="GK57" s="57"/>
      <c r="GL57" s="57"/>
      <c r="GM57" s="57"/>
      <c r="GN57" s="57"/>
      <c r="GO57" s="57"/>
      <c r="GP57" s="57"/>
      <c r="GQ57" s="57"/>
      <c r="GR57" s="57"/>
      <c r="GS57" s="57"/>
      <c r="GT57" s="57"/>
      <c r="GU57" s="57"/>
      <c r="GV57" s="57"/>
      <c r="GW57" s="57"/>
      <c r="GX57" s="57"/>
      <c r="GY57" s="57"/>
      <c r="GZ57" s="57"/>
      <c r="HA57" s="57"/>
      <c r="HB57" s="57"/>
      <c r="HC57" s="57"/>
      <c r="HD57" s="57"/>
      <c r="HE57" s="57"/>
      <c r="HF57" s="57"/>
    </row>
    <row r="58" spans="1:214" s="80" customFormat="1" ht="15.75" customHeight="1">
      <c r="A58" s="32" t="s">
        <v>258</v>
      </c>
      <c r="B58" s="33">
        <v>9.1</v>
      </c>
      <c r="C58" s="7">
        <v>12.25</v>
      </c>
      <c r="D58" s="34">
        <v>14.75</v>
      </c>
      <c r="E58" s="7">
        <f t="shared" si="11"/>
        <v>12.25</v>
      </c>
      <c r="F58" s="7">
        <f t="shared" si="12"/>
        <v>12.8625</v>
      </c>
      <c r="G58" s="7">
        <f t="shared" si="13"/>
        <v>10.078409090909092</v>
      </c>
      <c r="H58" s="7">
        <f t="shared" si="14"/>
        <v>1.1075174825174827</v>
      </c>
      <c r="I58" s="196">
        <f t="shared" si="10"/>
        <v>0.011075174825174828</v>
      </c>
      <c r="J58" s="128"/>
      <c r="K58" s="132">
        <f t="shared" si="15"/>
        <v>0</v>
      </c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/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/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/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/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7"/>
      <c r="FK58" s="57"/>
      <c r="FL58" s="57"/>
      <c r="FM58" s="57"/>
      <c r="FN58" s="57"/>
      <c r="FO58" s="57"/>
      <c r="FP58" s="57"/>
      <c r="FQ58" s="57"/>
      <c r="FR58" s="57"/>
      <c r="FS58" s="57"/>
      <c r="FT58" s="57"/>
      <c r="FU58" s="57"/>
      <c r="FV58" s="57"/>
      <c r="FW58" s="57"/>
      <c r="FX58" s="57"/>
      <c r="FY58" s="57"/>
      <c r="FZ58" s="57"/>
      <c r="GA58" s="57"/>
      <c r="GB58" s="57"/>
      <c r="GC58" s="57"/>
      <c r="GD58" s="57"/>
      <c r="GE58" s="57"/>
      <c r="GF58" s="57"/>
      <c r="GG58" s="57"/>
      <c r="GH58" s="57"/>
      <c r="GI58" s="57"/>
      <c r="GJ58" s="57"/>
      <c r="GK58" s="57"/>
      <c r="GL58" s="57"/>
      <c r="GM58" s="57"/>
      <c r="GN58" s="57"/>
      <c r="GO58" s="57"/>
      <c r="GP58" s="57"/>
      <c r="GQ58" s="57"/>
      <c r="GR58" s="57"/>
      <c r="GS58" s="57"/>
      <c r="GT58" s="57"/>
      <c r="GU58" s="57"/>
      <c r="GV58" s="57"/>
      <c r="GW58" s="57"/>
      <c r="GX58" s="57"/>
      <c r="GY58" s="57"/>
      <c r="GZ58" s="57"/>
      <c r="HA58" s="57"/>
      <c r="HB58" s="57"/>
      <c r="HC58" s="57"/>
      <c r="HD58" s="57"/>
      <c r="HE58" s="57"/>
      <c r="HF58" s="57"/>
    </row>
    <row r="59" spans="1:11" s="57" customFormat="1" ht="15">
      <c r="A59" s="151" t="s">
        <v>254</v>
      </c>
      <c r="B59" s="152">
        <v>4.6</v>
      </c>
      <c r="C59" s="153">
        <v>11.25</v>
      </c>
      <c r="D59" s="154">
        <v>13.75</v>
      </c>
      <c r="E59" s="153">
        <f t="shared" si="11"/>
        <v>11.25</v>
      </c>
      <c r="F59" s="153">
        <f t="shared" si="12"/>
        <v>11.8125</v>
      </c>
      <c r="G59" s="153">
        <f t="shared" si="13"/>
        <v>9.255681818181818</v>
      </c>
      <c r="H59" s="153">
        <f t="shared" si="14"/>
        <v>2.0121047430830044</v>
      </c>
      <c r="I59" s="197">
        <f t="shared" si="10"/>
        <v>0.020121047430830045</v>
      </c>
      <c r="J59" s="155"/>
      <c r="K59" s="156">
        <f t="shared" si="15"/>
        <v>0</v>
      </c>
    </row>
    <row r="60" spans="1:214" s="80" customFormat="1" ht="15.75" customHeight="1">
      <c r="A60" s="32" t="s">
        <v>369</v>
      </c>
      <c r="B60" s="33">
        <v>9.1</v>
      </c>
      <c r="C60" s="7">
        <v>10.5</v>
      </c>
      <c r="D60" s="34">
        <v>12.5</v>
      </c>
      <c r="E60" s="7">
        <f t="shared" si="11"/>
        <v>10.5</v>
      </c>
      <c r="F60" s="7">
        <f t="shared" si="12"/>
        <v>11.025</v>
      </c>
      <c r="G60" s="7">
        <f t="shared" si="13"/>
        <v>8.638636363636364</v>
      </c>
      <c r="H60" s="7">
        <f t="shared" si="14"/>
        <v>0.9493006993006994</v>
      </c>
      <c r="I60" s="196">
        <f t="shared" si="10"/>
        <v>0.009493006993006994</v>
      </c>
      <c r="J60" s="128"/>
      <c r="K60" s="132">
        <f t="shared" si="15"/>
        <v>0</v>
      </c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/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/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/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7"/>
      <c r="FK60" s="57"/>
      <c r="FL60" s="57"/>
      <c r="FM60" s="57"/>
      <c r="FN60" s="57"/>
      <c r="FO60" s="57"/>
      <c r="FP60" s="57"/>
      <c r="FQ60" s="57"/>
      <c r="FR60" s="57"/>
      <c r="FS60" s="57"/>
      <c r="FT60" s="57"/>
      <c r="FU60" s="57"/>
      <c r="FV60" s="57"/>
      <c r="FW60" s="57"/>
      <c r="FX60" s="57"/>
      <c r="FY60" s="57"/>
      <c r="FZ60" s="57"/>
      <c r="GA60" s="57"/>
      <c r="GB60" s="57"/>
      <c r="GC60" s="57"/>
      <c r="GD60" s="57"/>
      <c r="GE60" s="57"/>
      <c r="GF60" s="57"/>
      <c r="GG60" s="57"/>
      <c r="GH60" s="57"/>
      <c r="GI60" s="57"/>
      <c r="GJ60" s="57"/>
      <c r="GK60" s="57"/>
      <c r="GL60" s="57"/>
      <c r="GM60" s="57"/>
      <c r="GN60" s="57"/>
      <c r="GO60" s="57"/>
      <c r="GP60" s="57"/>
      <c r="GQ60" s="57"/>
      <c r="GR60" s="57"/>
      <c r="GS60" s="57"/>
      <c r="GT60" s="57"/>
      <c r="GU60" s="57"/>
      <c r="GV60" s="57"/>
      <c r="GW60" s="57"/>
      <c r="GX60" s="57"/>
      <c r="GY60" s="57"/>
      <c r="GZ60" s="57"/>
      <c r="HA60" s="57"/>
      <c r="HB60" s="57"/>
      <c r="HC60" s="57"/>
      <c r="HD60" s="57"/>
      <c r="HE60" s="57"/>
      <c r="HF60" s="57"/>
    </row>
    <row r="61" spans="1:214" s="80" customFormat="1" ht="15.75" customHeight="1">
      <c r="A61" s="151" t="s">
        <v>370</v>
      </c>
      <c r="B61" s="152">
        <v>9.1</v>
      </c>
      <c r="C61" s="153">
        <v>14</v>
      </c>
      <c r="D61" s="154">
        <v>16.75</v>
      </c>
      <c r="E61" s="153">
        <f t="shared" si="11"/>
        <v>14</v>
      </c>
      <c r="F61" s="153">
        <f t="shared" si="12"/>
        <v>14.7</v>
      </c>
      <c r="G61" s="153">
        <f t="shared" si="13"/>
        <v>11.518181818181818</v>
      </c>
      <c r="H61" s="153">
        <f t="shared" si="14"/>
        <v>1.2657342657342656</v>
      </c>
      <c r="I61" s="197">
        <f t="shared" si="10"/>
        <v>0.012657342657342656</v>
      </c>
      <c r="J61" s="155"/>
      <c r="K61" s="156">
        <f t="shared" si="15"/>
        <v>0</v>
      </c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/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/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/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/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7"/>
      <c r="FK61" s="57"/>
      <c r="FL61" s="57"/>
      <c r="FM61" s="57"/>
      <c r="FN61" s="57"/>
      <c r="FO61" s="57"/>
      <c r="FP61" s="57"/>
      <c r="FQ61" s="57"/>
      <c r="FR61" s="57"/>
      <c r="FS61" s="57"/>
      <c r="FT61" s="57"/>
      <c r="FU61" s="57"/>
      <c r="FV61" s="57"/>
      <c r="FW61" s="57"/>
      <c r="FX61" s="57"/>
      <c r="FY61" s="57"/>
      <c r="FZ61" s="57"/>
      <c r="GA61" s="57"/>
      <c r="GB61" s="57"/>
      <c r="GC61" s="57"/>
      <c r="GD61" s="57"/>
      <c r="GE61" s="57"/>
      <c r="GF61" s="57"/>
      <c r="GG61" s="57"/>
      <c r="GH61" s="57"/>
      <c r="GI61" s="57"/>
      <c r="GJ61" s="57"/>
      <c r="GK61" s="57"/>
      <c r="GL61" s="57"/>
      <c r="GM61" s="57"/>
      <c r="GN61" s="57"/>
      <c r="GO61" s="57"/>
      <c r="GP61" s="57"/>
      <c r="GQ61" s="57"/>
      <c r="GR61" s="57"/>
      <c r="GS61" s="57"/>
      <c r="GT61" s="57"/>
      <c r="GU61" s="57"/>
      <c r="GV61" s="57"/>
      <c r="GW61" s="57"/>
      <c r="GX61" s="57"/>
      <c r="GY61" s="57"/>
      <c r="GZ61" s="57"/>
      <c r="HA61" s="57"/>
      <c r="HB61" s="57"/>
      <c r="HC61" s="57"/>
      <c r="HD61" s="57"/>
      <c r="HE61" s="57"/>
      <c r="HF61" s="57"/>
    </row>
    <row r="62" spans="1:214" s="80" customFormat="1" ht="15.75" customHeight="1">
      <c r="A62" s="32" t="s">
        <v>275</v>
      </c>
      <c r="B62" s="33">
        <v>18.3</v>
      </c>
      <c r="C62" s="7">
        <v>17.5</v>
      </c>
      <c r="D62" s="34">
        <v>21</v>
      </c>
      <c r="E62" s="7">
        <f t="shared" si="11"/>
        <v>17.5</v>
      </c>
      <c r="F62" s="7">
        <f t="shared" si="12"/>
        <v>18.375</v>
      </c>
      <c r="G62" s="7">
        <f t="shared" si="13"/>
        <v>14.397727272727273</v>
      </c>
      <c r="H62" s="7">
        <f t="shared" si="14"/>
        <v>0.7867610531544957</v>
      </c>
      <c r="I62" s="196">
        <f t="shared" si="10"/>
        <v>0.007867610531544958</v>
      </c>
      <c r="J62" s="128"/>
      <c r="K62" s="132">
        <f t="shared" si="15"/>
        <v>0</v>
      </c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/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/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/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/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7"/>
      <c r="FK62" s="57"/>
      <c r="FL62" s="57"/>
      <c r="FM62" s="57"/>
      <c r="FN62" s="57"/>
      <c r="FO62" s="57"/>
      <c r="FP62" s="57"/>
      <c r="FQ62" s="57"/>
      <c r="FR62" s="57"/>
      <c r="FS62" s="57"/>
      <c r="FT62" s="57"/>
      <c r="FU62" s="57"/>
      <c r="FV62" s="57"/>
      <c r="FW62" s="57"/>
      <c r="FX62" s="57"/>
      <c r="FY62" s="57"/>
      <c r="FZ62" s="57"/>
      <c r="GA62" s="57"/>
      <c r="GB62" s="57"/>
      <c r="GC62" s="57"/>
      <c r="GD62" s="57"/>
      <c r="GE62" s="57"/>
      <c r="GF62" s="57"/>
      <c r="GG62" s="57"/>
      <c r="GH62" s="57"/>
      <c r="GI62" s="57"/>
      <c r="GJ62" s="57"/>
      <c r="GK62" s="57"/>
      <c r="GL62" s="57"/>
      <c r="GM62" s="57"/>
      <c r="GN62" s="57"/>
      <c r="GO62" s="57"/>
      <c r="GP62" s="57"/>
      <c r="GQ62" s="57"/>
      <c r="GR62" s="57"/>
      <c r="GS62" s="57"/>
      <c r="GT62" s="57"/>
      <c r="GU62" s="57"/>
      <c r="GV62" s="57"/>
      <c r="GW62" s="57"/>
      <c r="GX62" s="57"/>
      <c r="GY62" s="57"/>
      <c r="GZ62" s="57"/>
      <c r="HA62" s="57"/>
      <c r="HB62" s="57"/>
      <c r="HC62" s="57"/>
      <c r="HD62" s="57"/>
      <c r="HE62" s="57"/>
      <c r="HF62" s="57"/>
    </row>
    <row r="63" spans="1:214" s="80" customFormat="1" ht="15.75" customHeight="1">
      <c r="A63" s="151" t="s">
        <v>371</v>
      </c>
      <c r="B63" s="152">
        <v>9.1</v>
      </c>
      <c r="C63" s="153">
        <v>12.25</v>
      </c>
      <c r="D63" s="154">
        <v>14.75</v>
      </c>
      <c r="E63" s="153">
        <f t="shared" si="11"/>
        <v>12.25</v>
      </c>
      <c r="F63" s="153">
        <f t="shared" si="12"/>
        <v>12.8625</v>
      </c>
      <c r="G63" s="153">
        <f t="shared" si="13"/>
        <v>10.078409090909092</v>
      </c>
      <c r="H63" s="153">
        <f t="shared" si="14"/>
        <v>1.1075174825174827</v>
      </c>
      <c r="I63" s="197">
        <f t="shared" si="10"/>
        <v>0.011075174825174828</v>
      </c>
      <c r="J63" s="155"/>
      <c r="K63" s="156">
        <f t="shared" si="15"/>
        <v>0</v>
      </c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/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/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/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/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7"/>
      <c r="FK63" s="57"/>
      <c r="FL63" s="57"/>
      <c r="FM63" s="57"/>
      <c r="FN63" s="57"/>
      <c r="FO63" s="57"/>
      <c r="FP63" s="57"/>
      <c r="FQ63" s="57"/>
      <c r="FR63" s="57"/>
      <c r="FS63" s="57"/>
      <c r="FT63" s="57"/>
      <c r="FU63" s="57"/>
      <c r="FV63" s="57"/>
      <c r="FW63" s="57"/>
      <c r="FX63" s="57"/>
      <c r="FY63" s="57"/>
      <c r="FZ63" s="57"/>
      <c r="GA63" s="57"/>
      <c r="GB63" s="57"/>
      <c r="GC63" s="57"/>
      <c r="GD63" s="57"/>
      <c r="GE63" s="57"/>
      <c r="GF63" s="57"/>
      <c r="GG63" s="57"/>
      <c r="GH63" s="57"/>
      <c r="GI63" s="57"/>
      <c r="GJ63" s="57"/>
      <c r="GK63" s="57"/>
      <c r="GL63" s="57"/>
      <c r="GM63" s="57"/>
      <c r="GN63" s="57"/>
      <c r="GO63" s="57"/>
      <c r="GP63" s="57"/>
      <c r="GQ63" s="57"/>
      <c r="GR63" s="57"/>
      <c r="GS63" s="57"/>
      <c r="GT63" s="57"/>
      <c r="GU63" s="57"/>
      <c r="GV63" s="57"/>
      <c r="GW63" s="57"/>
      <c r="GX63" s="57"/>
      <c r="GY63" s="57"/>
      <c r="GZ63" s="57"/>
      <c r="HA63" s="57"/>
      <c r="HB63" s="57"/>
      <c r="HC63" s="57"/>
      <c r="HD63" s="57"/>
      <c r="HE63" s="57"/>
      <c r="HF63" s="57"/>
    </row>
    <row r="64" spans="1:214" s="80" customFormat="1" ht="15.75" customHeight="1">
      <c r="A64" s="32" t="s">
        <v>256</v>
      </c>
      <c r="B64" s="33">
        <v>9.1</v>
      </c>
      <c r="C64" s="7">
        <v>12.25</v>
      </c>
      <c r="D64" s="34">
        <v>14.75</v>
      </c>
      <c r="E64" s="7">
        <f t="shared" si="11"/>
        <v>12.25</v>
      </c>
      <c r="F64" s="7">
        <f t="shared" si="12"/>
        <v>12.8625</v>
      </c>
      <c r="G64" s="7">
        <f t="shared" si="13"/>
        <v>10.078409090909092</v>
      </c>
      <c r="H64" s="7">
        <f t="shared" si="14"/>
        <v>1.1075174825174827</v>
      </c>
      <c r="I64" s="196">
        <f t="shared" si="10"/>
        <v>0.011075174825174828</v>
      </c>
      <c r="J64" s="128"/>
      <c r="K64" s="132">
        <f t="shared" si="15"/>
        <v>0</v>
      </c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/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/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/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/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7"/>
      <c r="FK64" s="57"/>
      <c r="FL64" s="57"/>
      <c r="FM64" s="57"/>
      <c r="FN64" s="57"/>
      <c r="FO64" s="57"/>
      <c r="FP64" s="57"/>
      <c r="FQ64" s="57"/>
      <c r="FR64" s="57"/>
      <c r="FS64" s="57"/>
      <c r="FT64" s="57"/>
      <c r="FU64" s="57"/>
      <c r="FV64" s="57"/>
      <c r="FW64" s="57"/>
      <c r="FX64" s="57"/>
      <c r="FY64" s="57"/>
      <c r="FZ64" s="57"/>
      <c r="GA64" s="57"/>
      <c r="GB64" s="57"/>
      <c r="GC64" s="57"/>
      <c r="GD64" s="57"/>
      <c r="GE64" s="57"/>
      <c r="GF64" s="57"/>
      <c r="GG64" s="57"/>
      <c r="GH64" s="57"/>
      <c r="GI64" s="57"/>
      <c r="GJ64" s="57"/>
      <c r="GK64" s="57"/>
      <c r="GL64" s="57"/>
      <c r="GM64" s="57"/>
      <c r="GN64" s="57"/>
      <c r="GO64" s="57"/>
      <c r="GP64" s="57"/>
      <c r="GQ64" s="57"/>
      <c r="GR64" s="57"/>
      <c r="GS64" s="57"/>
      <c r="GT64" s="57"/>
      <c r="GU64" s="57"/>
      <c r="GV64" s="57"/>
      <c r="GW64" s="57"/>
      <c r="GX64" s="57"/>
      <c r="GY64" s="57"/>
      <c r="GZ64" s="57"/>
      <c r="HA64" s="57"/>
      <c r="HB64" s="57"/>
      <c r="HC64" s="57"/>
      <c r="HD64" s="57"/>
      <c r="HE64" s="57"/>
      <c r="HF64" s="57"/>
    </row>
    <row r="65" spans="1:214" s="80" customFormat="1" ht="15.75" customHeight="1">
      <c r="A65" s="151" t="s">
        <v>372</v>
      </c>
      <c r="B65" s="152">
        <v>9.1</v>
      </c>
      <c r="C65" s="153">
        <v>10.5</v>
      </c>
      <c r="D65" s="154">
        <v>12.5</v>
      </c>
      <c r="E65" s="153">
        <f t="shared" si="11"/>
        <v>10.5</v>
      </c>
      <c r="F65" s="153">
        <f t="shared" si="12"/>
        <v>11.025</v>
      </c>
      <c r="G65" s="153">
        <f t="shared" si="13"/>
        <v>8.638636363636364</v>
      </c>
      <c r="H65" s="153">
        <f t="shared" si="14"/>
        <v>0.9493006993006994</v>
      </c>
      <c r="I65" s="197">
        <f t="shared" si="10"/>
        <v>0.009493006993006994</v>
      </c>
      <c r="J65" s="155"/>
      <c r="K65" s="156">
        <f t="shared" si="15"/>
        <v>0</v>
      </c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/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/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/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7"/>
      <c r="FK65" s="57"/>
      <c r="FL65" s="57"/>
      <c r="FM65" s="57"/>
      <c r="FN65" s="57"/>
      <c r="FO65" s="57"/>
      <c r="FP65" s="57"/>
      <c r="FQ65" s="57"/>
      <c r="FR65" s="57"/>
      <c r="FS65" s="57"/>
      <c r="FT65" s="57"/>
      <c r="FU65" s="57"/>
      <c r="FV65" s="57"/>
      <c r="FW65" s="57"/>
      <c r="FX65" s="57"/>
      <c r="FY65" s="57"/>
      <c r="FZ65" s="57"/>
      <c r="GA65" s="57"/>
      <c r="GB65" s="57"/>
      <c r="GC65" s="57"/>
      <c r="GD65" s="57"/>
      <c r="GE65" s="57"/>
      <c r="GF65" s="57"/>
      <c r="GG65" s="57"/>
      <c r="GH65" s="57"/>
      <c r="GI65" s="57"/>
      <c r="GJ65" s="57"/>
      <c r="GK65" s="57"/>
      <c r="GL65" s="57"/>
      <c r="GM65" s="57"/>
      <c r="GN65" s="57"/>
      <c r="GO65" s="57"/>
      <c r="GP65" s="57"/>
      <c r="GQ65" s="57"/>
      <c r="GR65" s="57"/>
      <c r="GS65" s="57"/>
      <c r="GT65" s="57"/>
      <c r="GU65" s="57"/>
      <c r="GV65" s="57"/>
      <c r="GW65" s="57"/>
      <c r="GX65" s="57"/>
      <c r="GY65" s="57"/>
      <c r="GZ65" s="57"/>
      <c r="HA65" s="57"/>
      <c r="HB65" s="57"/>
      <c r="HC65" s="57"/>
      <c r="HD65" s="57"/>
      <c r="HE65" s="57"/>
      <c r="HF65" s="57"/>
    </row>
    <row r="66" spans="1:214" s="80" customFormat="1" ht="15" customHeight="1">
      <c r="A66" s="32" t="s">
        <v>373</v>
      </c>
      <c r="B66" s="33">
        <v>9.1</v>
      </c>
      <c r="C66" s="7">
        <v>12.25</v>
      </c>
      <c r="D66" s="34">
        <v>14.75</v>
      </c>
      <c r="E66" s="7">
        <f t="shared" si="11"/>
        <v>12.25</v>
      </c>
      <c r="F66" s="7">
        <f t="shared" si="12"/>
        <v>12.8625</v>
      </c>
      <c r="G66" s="7">
        <f t="shared" si="13"/>
        <v>10.078409090909092</v>
      </c>
      <c r="H66" s="7">
        <f t="shared" si="14"/>
        <v>1.1075174825174827</v>
      </c>
      <c r="I66" s="196">
        <f t="shared" si="10"/>
        <v>0.011075174825174828</v>
      </c>
      <c r="J66" s="128"/>
      <c r="K66" s="132">
        <f t="shared" si="15"/>
        <v>0</v>
      </c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/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/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/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/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7"/>
      <c r="FK66" s="57"/>
      <c r="FL66" s="57"/>
      <c r="FM66" s="57"/>
      <c r="FN66" s="57"/>
      <c r="FO66" s="57"/>
      <c r="FP66" s="57"/>
      <c r="FQ66" s="57"/>
      <c r="FR66" s="57"/>
      <c r="FS66" s="57"/>
      <c r="FT66" s="57"/>
      <c r="FU66" s="57"/>
      <c r="FV66" s="57"/>
      <c r="FW66" s="57"/>
      <c r="FX66" s="57"/>
      <c r="FY66" s="57"/>
      <c r="FZ66" s="57"/>
      <c r="GA66" s="57"/>
      <c r="GB66" s="57"/>
      <c r="GC66" s="57"/>
      <c r="GD66" s="57"/>
      <c r="GE66" s="57"/>
      <c r="GF66" s="57"/>
      <c r="GG66" s="57"/>
      <c r="GH66" s="57"/>
      <c r="GI66" s="57"/>
      <c r="GJ66" s="57"/>
      <c r="GK66" s="57"/>
      <c r="GL66" s="57"/>
      <c r="GM66" s="57"/>
      <c r="GN66" s="57"/>
      <c r="GO66" s="57"/>
      <c r="GP66" s="57"/>
      <c r="GQ66" s="57"/>
      <c r="GR66" s="57"/>
      <c r="GS66" s="57"/>
      <c r="GT66" s="57"/>
      <c r="GU66" s="57"/>
      <c r="GV66" s="57"/>
      <c r="GW66" s="57"/>
      <c r="GX66" s="57"/>
      <c r="GY66" s="57"/>
      <c r="GZ66" s="57"/>
      <c r="HA66" s="57"/>
      <c r="HB66" s="57"/>
      <c r="HC66" s="57"/>
      <c r="HD66" s="57"/>
      <c r="HE66" s="57"/>
      <c r="HF66" s="57"/>
    </row>
    <row r="67" spans="1:214" s="80" customFormat="1" ht="15.75" customHeight="1">
      <c r="A67" s="151" t="s">
        <v>374</v>
      </c>
      <c r="B67" s="152">
        <v>9.1</v>
      </c>
      <c r="C67" s="153">
        <v>10.5</v>
      </c>
      <c r="D67" s="154">
        <v>12.5</v>
      </c>
      <c r="E67" s="153">
        <f t="shared" si="11"/>
        <v>10.5</v>
      </c>
      <c r="F67" s="153">
        <f t="shared" si="12"/>
        <v>11.025</v>
      </c>
      <c r="G67" s="153">
        <f t="shared" si="13"/>
        <v>8.638636363636364</v>
      </c>
      <c r="H67" s="153">
        <f t="shared" si="14"/>
        <v>0.9493006993006994</v>
      </c>
      <c r="I67" s="197">
        <f t="shared" si="10"/>
        <v>0.009493006993006994</v>
      </c>
      <c r="J67" s="155"/>
      <c r="K67" s="156">
        <f t="shared" si="15"/>
        <v>0</v>
      </c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/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/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/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7"/>
      <c r="FK67" s="57"/>
      <c r="FL67" s="57"/>
      <c r="FM67" s="57"/>
      <c r="FN67" s="57"/>
      <c r="FO67" s="57"/>
      <c r="FP67" s="57"/>
      <c r="FQ67" s="57"/>
      <c r="FR67" s="57"/>
      <c r="FS67" s="57"/>
      <c r="FT67" s="57"/>
      <c r="FU67" s="57"/>
      <c r="FV67" s="57"/>
      <c r="FW67" s="57"/>
      <c r="FX67" s="57"/>
      <c r="FY67" s="57"/>
      <c r="FZ67" s="57"/>
      <c r="GA67" s="57"/>
      <c r="GB67" s="57"/>
      <c r="GC67" s="57"/>
      <c r="GD67" s="57"/>
      <c r="GE67" s="57"/>
      <c r="GF67" s="57"/>
      <c r="GG67" s="57"/>
      <c r="GH67" s="57"/>
      <c r="GI67" s="57"/>
      <c r="GJ67" s="57"/>
      <c r="GK67" s="57"/>
      <c r="GL67" s="57"/>
      <c r="GM67" s="57"/>
      <c r="GN67" s="57"/>
      <c r="GO67" s="57"/>
      <c r="GP67" s="57"/>
      <c r="GQ67" s="57"/>
      <c r="GR67" s="57"/>
      <c r="GS67" s="57"/>
      <c r="GT67" s="57"/>
      <c r="GU67" s="57"/>
      <c r="GV67" s="57"/>
      <c r="GW67" s="57"/>
      <c r="GX67" s="57"/>
      <c r="GY67" s="57"/>
      <c r="GZ67" s="57"/>
      <c r="HA67" s="57"/>
      <c r="HB67" s="57"/>
      <c r="HC67" s="57"/>
      <c r="HD67" s="57"/>
      <c r="HE67" s="57"/>
      <c r="HF67" s="57"/>
    </row>
    <row r="68" spans="1:214" s="80" customFormat="1" ht="15.75" customHeight="1">
      <c r="A68" s="32" t="s">
        <v>251</v>
      </c>
      <c r="B68" s="33">
        <v>13.7</v>
      </c>
      <c r="C68" s="7">
        <v>8.75</v>
      </c>
      <c r="D68" s="34">
        <v>10.5</v>
      </c>
      <c r="E68" s="7">
        <f t="shared" si="11"/>
        <v>8.75</v>
      </c>
      <c r="F68" s="7">
        <f t="shared" si="12"/>
        <v>9.1875</v>
      </c>
      <c r="G68" s="7">
        <f t="shared" si="13"/>
        <v>7.198863636363637</v>
      </c>
      <c r="H68" s="7">
        <f t="shared" si="14"/>
        <v>0.5254644990046451</v>
      </c>
      <c r="I68" s="196">
        <f t="shared" si="10"/>
        <v>0.005254644990046451</v>
      </c>
      <c r="J68" s="128"/>
      <c r="K68" s="132">
        <f t="shared" si="15"/>
        <v>0</v>
      </c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/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/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/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/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7"/>
      <c r="FK68" s="57"/>
      <c r="FL68" s="57"/>
      <c r="FM68" s="57"/>
      <c r="FN68" s="57"/>
      <c r="FO68" s="57"/>
      <c r="FP68" s="57"/>
      <c r="FQ68" s="57"/>
      <c r="FR68" s="57"/>
      <c r="FS68" s="57"/>
      <c r="FT68" s="57"/>
      <c r="FU68" s="57"/>
      <c r="FV68" s="57"/>
      <c r="FW68" s="57"/>
      <c r="FX68" s="57"/>
      <c r="FY68" s="57"/>
      <c r="FZ68" s="57"/>
      <c r="GA68" s="57"/>
      <c r="GB68" s="57"/>
      <c r="GC68" s="57"/>
      <c r="GD68" s="57"/>
      <c r="GE68" s="57"/>
      <c r="GF68" s="57"/>
      <c r="GG68" s="57"/>
      <c r="GH68" s="57"/>
      <c r="GI68" s="57"/>
      <c r="GJ68" s="57"/>
      <c r="GK68" s="57"/>
      <c r="GL68" s="57"/>
      <c r="GM68" s="57"/>
      <c r="GN68" s="57"/>
      <c r="GO68" s="57"/>
      <c r="GP68" s="57"/>
      <c r="GQ68" s="57"/>
      <c r="GR68" s="57"/>
      <c r="GS68" s="57"/>
      <c r="GT68" s="57"/>
      <c r="GU68" s="57"/>
      <c r="GV68" s="57"/>
      <c r="GW68" s="57"/>
      <c r="GX68" s="57"/>
      <c r="GY68" s="57"/>
      <c r="GZ68" s="57"/>
      <c r="HA68" s="57"/>
      <c r="HB68" s="57"/>
      <c r="HC68" s="57"/>
      <c r="HD68" s="57"/>
      <c r="HE68" s="57"/>
      <c r="HF68" s="57"/>
    </row>
    <row r="69" spans="1:214" s="80" customFormat="1" ht="15.75" customHeight="1">
      <c r="A69" s="151" t="s">
        <v>375</v>
      </c>
      <c r="B69" s="152">
        <v>4.6</v>
      </c>
      <c r="C69" s="153">
        <v>14.75</v>
      </c>
      <c r="D69" s="154">
        <v>17.75</v>
      </c>
      <c r="E69" s="153">
        <f>IF($J$2="AUS",C69,D69)</f>
        <v>14.75</v>
      </c>
      <c r="F69" s="153">
        <f t="shared" si="12"/>
        <v>15.4875</v>
      </c>
      <c r="G69" s="153">
        <f t="shared" si="13"/>
        <v>12.135227272727274</v>
      </c>
      <c r="H69" s="153">
        <f t="shared" si="14"/>
        <v>2.6380928853754946</v>
      </c>
      <c r="I69" s="197">
        <f t="shared" si="10"/>
        <v>0.026380928853754947</v>
      </c>
      <c r="J69" s="155"/>
      <c r="K69" s="156">
        <f t="shared" si="15"/>
        <v>0</v>
      </c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  <c r="Z69" s="57"/>
      <c r="AA69" s="57"/>
      <c r="AB69" s="57"/>
      <c r="AC69" s="57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/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/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/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/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/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7"/>
      <c r="FK69" s="57"/>
      <c r="FL69" s="57"/>
      <c r="FM69" s="57"/>
      <c r="FN69" s="57"/>
      <c r="FO69" s="57"/>
      <c r="FP69" s="57"/>
      <c r="FQ69" s="57"/>
      <c r="FR69" s="57"/>
      <c r="FS69" s="57"/>
      <c r="FT69" s="57"/>
      <c r="FU69" s="57"/>
      <c r="FV69" s="57"/>
      <c r="FW69" s="57"/>
      <c r="FX69" s="57"/>
      <c r="FY69" s="57"/>
      <c r="FZ69" s="57"/>
      <c r="GA69" s="57"/>
      <c r="GB69" s="57"/>
      <c r="GC69" s="57"/>
      <c r="GD69" s="57"/>
      <c r="GE69" s="57"/>
      <c r="GF69" s="57"/>
      <c r="GG69" s="57"/>
      <c r="GH69" s="57"/>
      <c r="GI69" s="57"/>
      <c r="GJ69" s="57"/>
      <c r="GK69" s="57"/>
      <c r="GL69" s="57"/>
      <c r="GM69" s="57"/>
      <c r="GN69" s="57"/>
      <c r="GO69" s="57"/>
      <c r="GP69" s="57"/>
      <c r="GQ69" s="57"/>
      <c r="GR69" s="57"/>
      <c r="GS69" s="57"/>
      <c r="GT69" s="57"/>
      <c r="GU69" s="57"/>
      <c r="GV69" s="57"/>
      <c r="GW69" s="57"/>
      <c r="GX69" s="57"/>
      <c r="GY69" s="57"/>
      <c r="GZ69" s="57"/>
      <c r="HA69" s="57"/>
      <c r="HB69" s="57"/>
      <c r="HC69" s="57"/>
      <c r="HD69" s="57"/>
      <c r="HE69" s="57"/>
      <c r="HF69" s="57"/>
    </row>
    <row r="70" spans="1:214" s="80" customFormat="1" ht="15.75" customHeight="1">
      <c r="A70" s="32" t="s">
        <v>267</v>
      </c>
      <c r="B70" s="33">
        <v>9.1</v>
      </c>
      <c r="C70" s="7">
        <v>13</v>
      </c>
      <c r="D70" s="34">
        <v>15.75</v>
      </c>
      <c r="E70" s="7">
        <f t="shared" si="11"/>
        <v>13</v>
      </c>
      <c r="F70" s="7">
        <f t="shared" si="12"/>
        <v>13.65</v>
      </c>
      <c r="G70" s="7">
        <f t="shared" si="13"/>
        <v>10.695454545454547</v>
      </c>
      <c r="H70" s="7">
        <f t="shared" si="14"/>
        <v>1.1753246753246755</v>
      </c>
      <c r="I70" s="196">
        <f t="shared" si="10"/>
        <v>0.011753246753246755</v>
      </c>
      <c r="J70" s="128"/>
      <c r="K70" s="132">
        <f t="shared" si="15"/>
        <v>0</v>
      </c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/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/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/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7"/>
      <c r="FK70" s="57"/>
      <c r="FL70" s="57"/>
      <c r="FM70" s="57"/>
      <c r="FN70" s="57"/>
      <c r="FO70" s="57"/>
      <c r="FP70" s="57"/>
      <c r="FQ70" s="57"/>
      <c r="FR70" s="57"/>
      <c r="FS70" s="57"/>
      <c r="FT70" s="57"/>
      <c r="FU70" s="57"/>
      <c r="FV70" s="57"/>
      <c r="FW70" s="57"/>
      <c r="FX70" s="57"/>
      <c r="FY70" s="57"/>
      <c r="FZ70" s="57"/>
      <c r="GA70" s="57"/>
      <c r="GB70" s="57"/>
      <c r="GC70" s="57"/>
      <c r="GD70" s="57"/>
      <c r="GE70" s="57"/>
      <c r="GF70" s="57"/>
      <c r="GG70" s="57"/>
      <c r="GH70" s="57"/>
      <c r="GI70" s="57"/>
      <c r="GJ70" s="57"/>
      <c r="GK70" s="57"/>
      <c r="GL70" s="57"/>
      <c r="GM70" s="57"/>
      <c r="GN70" s="57"/>
      <c r="GO70" s="57"/>
      <c r="GP70" s="57"/>
      <c r="GQ70" s="57"/>
      <c r="GR70" s="57"/>
      <c r="GS70" s="57"/>
      <c r="GT70" s="57"/>
      <c r="GU70" s="57"/>
      <c r="GV70" s="57"/>
      <c r="GW70" s="57"/>
      <c r="GX70" s="57"/>
      <c r="GY70" s="57"/>
      <c r="GZ70" s="57"/>
      <c r="HA70" s="57"/>
      <c r="HB70" s="57"/>
      <c r="HC70" s="57"/>
      <c r="HD70" s="57"/>
      <c r="HE70" s="57"/>
      <c r="HF70" s="57"/>
    </row>
    <row r="71" spans="1:11" s="57" customFormat="1" ht="15">
      <c r="A71" s="151" t="s">
        <v>376</v>
      </c>
      <c r="B71" s="152">
        <v>9.1</v>
      </c>
      <c r="C71" s="153">
        <v>12.25</v>
      </c>
      <c r="D71" s="154">
        <v>14.75</v>
      </c>
      <c r="E71" s="153">
        <f t="shared" si="11"/>
        <v>12.25</v>
      </c>
      <c r="F71" s="153">
        <f t="shared" si="12"/>
        <v>12.8625</v>
      </c>
      <c r="G71" s="153">
        <f t="shared" si="13"/>
        <v>10.078409090909092</v>
      </c>
      <c r="H71" s="153">
        <f t="shared" si="14"/>
        <v>1.1075174825174827</v>
      </c>
      <c r="I71" s="197">
        <f t="shared" si="10"/>
        <v>0.011075174825174828</v>
      </c>
      <c r="J71" s="155"/>
      <c r="K71" s="156">
        <f t="shared" si="15"/>
        <v>0</v>
      </c>
    </row>
    <row r="72" spans="1:214" s="80" customFormat="1" ht="15.75" customHeight="1">
      <c r="A72" s="32" t="s">
        <v>270</v>
      </c>
      <c r="B72" s="33">
        <v>9.1</v>
      </c>
      <c r="C72" s="7">
        <v>14</v>
      </c>
      <c r="D72" s="34">
        <v>16.75</v>
      </c>
      <c r="E72" s="7">
        <f t="shared" si="11"/>
        <v>14</v>
      </c>
      <c r="F72" s="7">
        <f t="shared" si="12"/>
        <v>14.7</v>
      </c>
      <c r="G72" s="7">
        <f t="shared" si="13"/>
        <v>11.518181818181818</v>
      </c>
      <c r="H72" s="7">
        <f t="shared" si="14"/>
        <v>1.2657342657342656</v>
      </c>
      <c r="I72" s="196">
        <f t="shared" si="10"/>
        <v>0.012657342657342656</v>
      </c>
      <c r="J72" s="128"/>
      <c r="K72" s="132">
        <f t="shared" si="15"/>
        <v>0</v>
      </c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/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/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/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/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7"/>
      <c r="FK72" s="57"/>
      <c r="FL72" s="57"/>
      <c r="FM72" s="57"/>
      <c r="FN72" s="57"/>
      <c r="FO72" s="57"/>
      <c r="FP72" s="57"/>
      <c r="FQ72" s="57"/>
      <c r="FR72" s="57"/>
      <c r="FS72" s="57"/>
      <c r="FT72" s="57"/>
      <c r="FU72" s="57"/>
      <c r="FV72" s="57"/>
      <c r="FW72" s="57"/>
      <c r="FX72" s="57"/>
      <c r="FY72" s="57"/>
      <c r="FZ72" s="57"/>
      <c r="GA72" s="57"/>
      <c r="GB72" s="57"/>
      <c r="GC72" s="57"/>
      <c r="GD72" s="57"/>
      <c r="GE72" s="57"/>
      <c r="GF72" s="57"/>
      <c r="GG72" s="57"/>
      <c r="GH72" s="57"/>
      <c r="GI72" s="57"/>
      <c r="GJ72" s="57"/>
      <c r="GK72" s="57"/>
      <c r="GL72" s="57"/>
      <c r="GM72" s="57"/>
      <c r="GN72" s="57"/>
      <c r="GO72" s="57"/>
      <c r="GP72" s="57"/>
      <c r="GQ72" s="57"/>
      <c r="GR72" s="57"/>
      <c r="GS72" s="57"/>
      <c r="GT72" s="57"/>
      <c r="GU72" s="57"/>
      <c r="GV72" s="57"/>
      <c r="GW72" s="57"/>
      <c r="GX72" s="57"/>
      <c r="GY72" s="57"/>
      <c r="GZ72" s="57"/>
      <c r="HA72" s="57"/>
      <c r="HB72" s="57"/>
      <c r="HC72" s="57"/>
      <c r="HD72" s="57"/>
      <c r="HE72" s="57"/>
      <c r="HF72" s="57"/>
    </row>
    <row r="73" spans="1:214" s="80" customFormat="1" ht="15.75" customHeight="1">
      <c r="A73" s="151" t="s">
        <v>269</v>
      </c>
      <c r="B73" s="152">
        <v>13.7</v>
      </c>
      <c r="C73" s="153">
        <v>13</v>
      </c>
      <c r="D73" s="154">
        <v>15.75</v>
      </c>
      <c r="E73" s="153">
        <f t="shared" si="11"/>
        <v>13</v>
      </c>
      <c r="F73" s="153">
        <f t="shared" si="12"/>
        <v>13.65</v>
      </c>
      <c r="G73" s="153">
        <f t="shared" si="13"/>
        <v>10.695454545454547</v>
      </c>
      <c r="H73" s="153">
        <f t="shared" si="14"/>
        <v>0.7806901128069013</v>
      </c>
      <c r="I73" s="197">
        <f t="shared" si="10"/>
        <v>0.007806901128069013</v>
      </c>
      <c r="J73" s="155"/>
      <c r="K73" s="156">
        <f t="shared" si="15"/>
        <v>0</v>
      </c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/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/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/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7"/>
      <c r="FK73" s="57"/>
      <c r="FL73" s="57"/>
      <c r="FM73" s="57"/>
      <c r="FN73" s="57"/>
      <c r="FO73" s="57"/>
      <c r="FP73" s="57"/>
      <c r="FQ73" s="57"/>
      <c r="FR73" s="57"/>
      <c r="FS73" s="57"/>
      <c r="FT73" s="57"/>
      <c r="FU73" s="57"/>
      <c r="FV73" s="57"/>
      <c r="FW73" s="57"/>
      <c r="FX73" s="57"/>
      <c r="FY73" s="57"/>
      <c r="FZ73" s="57"/>
      <c r="GA73" s="57"/>
      <c r="GB73" s="57"/>
      <c r="GC73" s="57"/>
      <c r="GD73" s="57"/>
      <c r="GE73" s="57"/>
      <c r="GF73" s="57"/>
      <c r="GG73" s="57"/>
      <c r="GH73" s="57"/>
      <c r="GI73" s="57"/>
      <c r="GJ73" s="57"/>
      <c r="GK73" s="57"/>
      <c r="GL73" s="57"/>
      <c r="GM73" s="57"/>
      <c r="GN73" s="57"/>
      <c r="GO73" s="57"/>
      <c r="GP73" s="57"/>
      <c r="GQ73" s="57"/>
      <c r="GR73" s="57"/>
      <c r="GS73" s="57"/>
      <c r="GT73" s="57"/>
      <c r="GU73" s="57"/>
      <c r="GV73" s="57"/>
      <c r="GW73" s="57"/>
      <c r="GX73" s="57"/>
      <c r="GY73" s="57"/>
      <c r="GZ73" s="57"/>
      <c r="HA73" s="57"/>
      <c r="HB73" s="57"/>
      <c r="HC73" s="57"/>
      <c r="HD73" s="57"/>
      <c r="HE73" s="57"/>
      <c r="HF73" s="57"/>
    </row>
    <row r="74" spans="1:214" s="80" customFormat="1" ht="15.75" customHeight="1">
      <c r="A74" s="32" t="s">
        <v>252</v>
      </c>
      <c r="B74" s="33">
        <v>9.1</v>
      </c>
      <c r="C74" s="7">
        <v>10.5</v>
      </c>
      <c r="D74" s="34">
        <v>12.5</v>
      </c>
      <c r="E74" s="7">
        <f>IF($J$2="AUS",C74,D74)</f>
        <v>10.5</v>
      </c>
      <c r="F74" s="7">
        <f>E74+(E74*0.05)</f>
        <v>11.025</v>
      </c>
      <c r="G74" s="7">
        <f>IF($I$3="Bronze",IF($J$2="AUS",(E74-((E74/1.1)*0.2))+(E74*0.05),(E74-((E74/1.15)*0.2))+(E74*0.05)),IF($J$2="AUS",(E74-((E74/1.1)*0.25))+(E74*0.05),(E74-((E74/1.15)*0.25))+(E74*0.05)))</f>
        <v>8.638636363636364</v>
      </c>
      <c r="H74" s="7">
        <f>G74/B74</f>
        <v>0.9493006993006994</v>
      </c>
      <c r="I74" s="196">
        <f>H74/100</f>
        <v>0.009493006993006994</v>
      </c>
      <c r="J74" s="128"/>
      <c r="K74" s="132">
        <f>IF(I74&gt;0,J74*I74,J74*H74)</f>
        <v>0</v>
      </c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/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/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/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/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7"/>
      <c r="FK74" s="57"/>
      <c r="FL74" s="57"/>
      <c r="FM74" s="57"/>
      <c r="FN74" s="57"/>
      <c r="FO74" s="57"/>
      <c r="FP74" s="57"/>
      <c r="FQ74" s="57"/>
      <c r="FR74" s="57"/>
      <c r="FS74" s="57"/>
      <c r="FT74" s="57"/>
      <c r="FU74" s="57"/>
      <c r="FV74" s="57"/>
      <c r="FW74" s="57"/>
      <c r="FX74" s="57"/>
      <c r="FY74" s="57"/>
      <c r="FZ74" s="57"/>
      <c r="GA74" s="57"/>
      <c r="GB74" s="57"/>
      <c r="GC74" s="57"/>
      <c r="GD74" s="57"/>
      <c r="GE74" s="57"/>
      <c r="GF74" s="57"/>
      <c r="GG74" s="57"/>
      <c r="GH74" s="57"/>
      <c r="GI74" s="57"/>
      <c r="GJ74" s="57"/>
      <c r="GK74" s="57"/>
      <c r="GL74" s="57"/>
      <c r="GM74" s="57"/>
      <c r="GN74" s="57"/>
      <c r="GO74" s="57"/>
      <c r="GP74" s="57"/>
      <c r="GQ74" s="57"/>
      <c r="GR74" s="57"/>
      <c r="GS74" s="57"/>
      <c r="GT74" s="57"/>
      <c r="GU74" s="57"/>
      <c r="GV74" s="57"/>
      <c r="GW74" s="57"/>
      <c r="GX74" s="57"/>
      <c r="GY74" s="57"/>
      <c r="GZ74" s="57"/>
      <c r="HA74" s="57"/>
      <c r="HB74" s="57"/>
      <c r="HC74" s="57"/>
      <c r="HD74" s="57"/>
      <c r="HE74" s="57"/>
      <c r="HF74" s="57"/>
    </row>
    <row r="75" spans="1:214" s="80" customFormat="1" ht="15.75" customHeight="1">
      <c r="A75" s="151" t="s">
        <v>268</v>
      </c>
      <c r="B75" s="152">
        <v>9.1</v>
      </c>
      <c r="C75" s="153">
        <v>13</v>
      </c>
      <c r="D75" s="154">
        <v>15.75</v>
      </c>
      <c r="E75" s="153">
        <f>IF($J$2="AUS",C75,D75)</f>
        <v>13</v>
      </c>
      <c r="F75" s="153">
        <f>E75+(E75*0.05)</f>
        <v>13.65</v>
      </c>
      <c r="G75" s="153">
        <f>IF($I$3="Bronze",IF($J$2="AUS",(E75-((E75/1.1)*0.2))+(E75*0.05),(E75-((E75/1.15)*0.2))+(E75*0.05)),IF($J$2="AUS",(E75-((E75/1.1)*0.25))+(E75*0.05),(E75-((E75/1.15)*0.25))+(E75*0.05)))</f>
        <v>10.695454545454547</v>
      </c>
      <c r="H75" s="153">
        <f>G75/B75</f>
        <v>1.1753246753246755</v>
      </c>
      <c r="I75" s="197">
        <f>H75/100</f>
        <v>0.011753246753246755</v>
      </c>
      <c r="J75" s="155"/>
      <c r="K75" s="156">
        <f>IF(I75&gt;0,J75*I75,J75*H75)</f>
        <v>0</v>
      </c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/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/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/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/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7"/>
      <c r="FK75" s="57"/>
      <c r="FL75" s="57"/>
      <c r="FM75" s="57"/>
      <c r="FN75" s="57"/>
      <c r="FO75" s="57"/>
      <c r="FP75" s="57"/>
      <c r="FQ75" s="57"/>
      <c r="FR75" s="57"/>
      <c r="FS75" s="57"/>
      <c r="FT75" s="57"/>
      <c r="FU75" s="57"/>
      <c r="FV75" s="57"/>
      <c r="FW75" s="57"/>
      <c r="FX75" s="57"/>
      <c r="FY75" s="57"/>
      <c r="FZ75" s="57"/>
      <c r="GA75" s="57"/>
      <c r="GB75" s="57"/>
      <c r="GC75" s="57"/>
      <c r="GD75" s="57"/>
      <c r="GE75" s="57"/>
      <c r="GF75" s="57"/>
      <c r="GG75" s="57"/>
      <c r="GH75" s="57"/>
      <c r="GI75" s="57"/>
      <c r="GJ75" s="57"/>
      <c r="GK75" s="57"/>
      <c r="GL75" s="57"/>
      <c r="GM75" s="57"/>
      <c r="GN75" s="57"/>
      <c r="GO75" s="57"/>
      <c r="GP75" s="57"/>
      <c r="GQ75" s="57"/>
      <c r="GR75" s="57"/>
      <c r="GS75" s="57"/>
      <c r="GT75" s="57"/>
      <c r="GU75" s="57"/>
      <c r="GV75" s="57"/>
      <c r="GW75" s="57"/>
      <c r="GX75" s="57"/>
      <c r="GY75" s="57"/>
      <c r="GZ75" s="57"/>
      <c r="HA75" s="57"/>
      <c r="HB75" s="57"/>
      <c r="HC75" s="57"/>
      <c r="HD75" s="57"/>
      <c r="HE75" s="57"/>
      <c r="HF75" s="57"/>
    </row>
    <row r="76" spans="1:214" s="80" customFormat="1" ht="15.75" customHeight="1">
      <c r="A76" s="32" t="s">
        <v>260</v>
      </c>
      <c r="B76" s="33">
        <v>9.1</v>
      </c>
      <c r="C76" s="7">
        <v>12.25</v>
      </c>
      <c r="D76" s="34">
        <v>14.75</v>
      </c>
      <c r="E76" s="7">
        <f>IF($J$2="AUS",C76,D76)</f>
        <v>12.25</v>
      </c>
      <c r="F76" s="7">
        <f>E76+(E76*0.05)</f>
        <v>12.8625</v>
      </c>
      <c r="G76" s="7">
        <f>IF($I$3="Bronze",IF($J$2="AUS",(E76-((E76/1.1)*0.2))+(E76*0.05),(E76-((E76/1.15)*0.2))+(E76*0.05)),IF($J$2="AUS",(E76-((E76/1.1)*0.25))+(E76*0.05),(E76-((E76/1.15)*0.25))+(E76*0.05)))</f>
        <v>10.078409090909092</v>
      </c>
      <c r="H76" s="7">
        <f>G76/B76</f>
        <v>1.1075174825174827</v>
      </c>
      <c r="I76" s="196">
        <f>H76/100</f>
        <v>0.011075174825174828</v>
      </c>
      <c r="J76" s="128"/>
      <c r="K76" s="132">
        <f>IF(I76&gt;0,J76*I76,J76*H76)</f>
        <v>0</v>
      </c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/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/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/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/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7"/>
      <c r="FK76" s="57"/>
      <c r="FL76" s="57"/>
      <c r="FM76" s="57"/>
      <c r="FN76" s="57"/>
      <c r="FO76" s="57"/>
      <c r="FP76" s="57"/>
      <c r="FQ76" s="57"/>
      <c r="FR76" s="57"/>
      <c r="FS76" s="57"/>
      <c r="FT76" s="57"/>
      <c r="FU76" s="57"/>
      <c r="FV76" s="57"/>
      <c r="FW76" s="57"/>
      <c r="FX76" s="57"/>
      <c r="FY76" s="57"/>
      <c r="FZ76" s="57"/>
      <c r="GA76" s="57"/>
      <c r="GB76" s="57"/>
      <c r="GC76" s="57"/>
      <c r="GD76" s="57"/>
      <c r="GE76" s="57"/>
      <c r="GF76" s="57"/>
      <c r="GG76" s="57"/>
      <c r="GH76" s="57"/>
      <c r="GI76" s="57"/>
      <c r="GJ76" s="57"/>
      <c r="GK76" s="57"/>
      <c r="GL76" s="57"/>
      <c r="GM76" s="57"/>
      <c r="GN76" s="57"/>
      <c r="GO76" s="57"/>
      <c r="GP76" s="57"/>
      <c r="GQ76" s="57"/>
      <c r="GR76" s="57"/>
      <c r="GS76" s="57"/>
      <c r="GT76" s="57"/>
      <c r="GU76" s="57"/>
      <c r="GV76" s="57"/>
      <c r="GW76" s="57"/>
      <c r="GX76" s="57"/>
      <c r="GY76" s="57"/>
      <c r="GZ76" s="57"/>
      <c r="HA76" s="57"/>
      <c r="HB76" s="57"/>
      <c r="HC76" s="57"/>
      <c r="HD76" s="57"/>
      <c r="HE76" s="57"/>
      <c r="HF76" s="57"/>
    </row>
    <row r="77" spans="1:214" s="9" customFormat="1" ht="15.75" customHeight="1">
      <c r="A77" s="151" t="s">
        <v>265</v>
      </c>
      <c r="B77" s="152">
        <v>9.1</v>
      </c>
      <c r="C77" s="153">
        <v>13</v>
      </c>
      <c r="D77" s="154">
        <v>15.75</v>
      </c>
      <c r="E77" s="153">
        <f>IF($J$2="AUS",C77,D77)</f>
        <v>13</v>
      </c>
      <c r="F77" s="153">
        <f>E77+(E77*0.05)</f>
        <v>13.65</v>
      </c>
      <c r="G77" s="153">
        <f>IF($I$3="Bronze",IF($J$2="AUS",(E77-((E77/1.1)*0.2))+(E77*0.05),(E77-((E77/1.15)*0.2))+(E77*0.05)),IF($J$2="AUS",(E77-((E77/1.1)*0.25))+(E77*0.05),(E77-((E77/1.15)*0.25))+(E77*0.05)))</f>
        <v>10.695454545454547</v>
      </c>
      <c r="H77" s="153">
        <f>G77/B77</f>
        <v>1.1753246753246755</v>
      </c>
      <c r="I77" s="197">
        <f>H77/100</f>
        <v>0.011753246753246755</v>
      </c>
      <c r="J77" s="155"/>
      <c r="K77" s="156">
        <f>IF(I77&gt;0,J77*I77,J77*H77)</f>
        <v>0</v>
      </c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/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/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/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/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7"/>
      <c r="FK77" s="57"/>
      <c r="FL77" s="57"/>
      <c r="FM77" s="57"/>
      <c r="FN77" s="57"/>
      <c r="FO77" s="57"/>
      <c r="FP77" s="57"/>
      <c r="FQ77" s="57"/>
      <c r="FR77" s="57"/>
      <c r="FS77" s="57"/>
      <c r="FT77" s="57"/>
      <c r="FU77" s="57"/>
      <c r="FV77" s="57"/>
      <c r="FW77" s="57"/>
      <c r="FX77" s="57"/>
      <c r="FY77" s="57"/>
      <c r="FZ77" s="57"/>
      <c r="GA77" s="57"/>
      <c r="GB77" s="57"/>
      <c r="GC77" s="57"/>
      <c r="GD77" s="57"/>
      <c r="GE77" s="57"/>
      <c r="GF77" s="57"/>
      <c r="GG77" s="57"/>
      <c r="GH77" s="57"/>
      <c r="GI77" s="57"/>
      <c r="GJ77" s="57"/>
      <c r="GK77" s="57"/>
      <c r="GL77" s="57"/>
      <c r="GM77" s="57"/>
      <c r="GN77" s="57"/>
      <c r="GO77" s="57"/>
      <c r="GP77" s="57"/>
      <c r="GQ77" s="57"/>
      <c r="GR77" s="57"/>
      <c r="GS77" s="57"/>
      <c r="GT77" s="57"/>
      <c r="GU77" s="57"/>
      <c r="GV77" s="57"/>
      <c r="GW77" s="57"/>
      <c r="GX77" s="57"/>
      <c r="GY77" s="57"/>
      <c r="GZ77" s="57"/>
      <c r="HA77" s="57"/>
      <c r="HB77" s="57"/>
      <c r="HC77" s="57"/>
      <c r="HD77" s="57"/>
      <c r="HE77" s="57"/>
      <c r="HF77" s="57"/>
    </row>
    <row r="78" spans="1:214" s="101" customFormat="1" ht="35.25" customHeight="1" thickBot="1">
      <c r="A78" s="206" t="s">
        <v>30</v>
      </c>
      <c r="B78" s="207"/>
      <c r="C78" s="207"/>
      <c r="D78" s="207"/>
      <c r="E78" s="207"/>
      <c r="F78" s="207"/>
      <c r="G78" s="207"/>
      <c r="H78" s="207"/>
      <c r="I78" s="220"/>
      <c r="J78" s="209"/>
      <c r="K78" s="210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/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/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/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/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7"/>
      <c r="FK78" s="57"/>
      <c r="FL78" s="57"/>
      <c r="FM78" s="57"/>
      <c r="FN78" s="57"/>
      <c r="FO78" s="57"/>
      <c r="FP78" s="57"/>
      <c r="FQ78" s="57"/>
      <c r="FR78" s="57"/>
      <c r="FS78" s="57"/>
      <c r="FT78" s="57"/>
      <c r="FU78" s="57"/>
      <c r="FV78" s="57"/>
      <c r="FW78" s="57"/>
      <c r="FX78" s="57"/>
      <c r="FY78" s="57"/>
      <c r="FZ78" s="57"/>
      <c r="GA78" s="57"/>
      <c r="GB78" s="57"/>
      <c r="GC78" s="57"/>
      <c r="GD78" s="57"/>
      <c r="GE78" s="57"/>
      <c r="GF78" s="57"/>
      <c r="GG78" s="57"/>
      <c r="GH78" s="57"/>
      <c r="GI78" s="57"/>
      <c r="GJ78" s="57"/>
      <c r="GK78" s="57"/>
      <c r="GL78" s="57"/>
      <c r="GM78" s="57"/>
      <c r="GN78" s="57"/>
      <c r="GO78" s="57"/>
      <c r="GP78" s="57"/>
      <c r="GQ78" s="57"/>
      <c r="GR78" s="57"/>
      <c r="GS78" s="57"/>
      <c r="GT78" s="57"/>
      <c r="GU78" s="57"/>
      <c r="GV78" s="57"/>
      <c r="GW78" s="57"/>
      <c r="GX78" s="57"/>
      <c r="GY78" s="57"/>
      <c r="GZ78" s="57"/>
      <c r="HA78" s="57"/>
      <c r="HB78" s="57"/>
      <c r="HC78" s="57"/>
      <c r="HD78" s="57"/>
      <c r="HE78" s="57"/>
      <c r="HF78" s="57"/>
    </row>
    <row r="79" spans="1:214" s="9" customFormat="1" ht="15.75" customHeight="1">
      <c r="A79" s="225" t="s">
        <v>377</v>
      </c>
      <c r="B79" s="242">
        <v>100</v>
      </c>
      <c r="C79" s="227">
        <v>14</v>
      </c>
      <c r="D79" s="228">
        <v>16.75</v>
      </c>
      <c r="E79" s="227">
        <f>IF($J$2="AUS",C79,D79)</f>
        <v>14</v>
      </c>
      <c r="F79" s="227">
        <f>E79+(E79*0.05)</f>
        <v>14.7</v>
      </c>
      <c r="G79" s="227">
        <f>IF($I$3="Bronze",IF($J$2="AUS",(E79-((E79/1.1)*0.2))+(E79*0.05),(E79-((E79/1.15)*0.2))+(E79*0.05)),IF($J$2="AUS",(E79-((E79/1.1)*0.25))+(E79*0.05),(E79-((E79/1.15)*0.25))+(E79*0.05)))</f>
        <v>11.518181818181818</v>
      </c>
      <c r="H79" s="227">
        <f>G79/B79</f>
        <v>0.11518181818181818</v>
      </c>
      <c r="I79" s="229"/>
      <c r="J79" s="230"/>
      <c r="K79" s="231">
        <f>IF(I79&gt;0,J79*I79,J79*H79)</f>
        <v>0</v>
      </c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/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/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/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/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7"/>
      <c r="FK79" s="57"/>
      <c r="FL79" s="57"/>
      <c r="FM79" s="57"/>
      <c r="FN79" s="57"/>
      <c r="FO79" s="57"/>
      <c r="FP79" s="57"/>
      <c r="FQ79" s="57"/>
      <c r="FR79" s="57"/>
      <c r="FS79" s="57"/>
      <c r="FT79" s="57"/>
      <c r="FU79" s="57"/>
      <c r="FV79" s="57"/>
      <c r="FW79" s="57"/>
      <c r="FX79" s="57"/>
      <c r="FY79" s="57"/>
      <c r="FZ79" s="57"/>
      <c r="GA79" s="57"/>
      <c r="GB79" s="57"/>
      <c r="GC79" s="57"/>
      <c r="GD79" s="57"/>
      <c r="GE79" s="57"/>
      <c r="GF79" s="57"/>
      <c r="GG79" s="57"/>
      <c r="GH79" s="57"/>
      <c r="GI79" s="57"/>
      <c r="GJ79" s="57"/>
      <c r="GK79" s="57"/>
      <c r="GL79" s="57"/>
      <c r="GM79" s="57"/>
      <c r="GN79" s="57"/>
      <c r="GO79" s="57"/>
      <c r="GP79" s="57"/>
      <c r="GQ79" s="57"/>
      <c r="GR79" s="57"/>
      <c r="GS79" s="57"/>
      <c r="GT79" s="57"/>
      <c r="GU79" s="57"/>
      <c r="GV79" s="57"/>
      <c r="GW79" s="57"/>
      <c r="GX79" s="57"/>
      <c r="GY79" s="57"/>
      <c r="GZ79" s="57"/>
      <c r="HA79" s="57"/>
      <c r="HB79" s="57"/>
      <c r="HC79" s="57"/>
      <c r="HD79" s="57"/>
      <c r="HE79" s="57"/>
      <c r="HF79" s="57"/>
    </row>
    <row r="80" spans="1:214" s="9" customFormat="1" ht="15.75" customHeight="1">
      <c r="A80" s="32" t="s">
        <v>378</v>
      </c>
      <c r="B80" s="137">
        <v>100</v>
      </c>
      <c r="C80" s="7">
        <v>12.25</v>
      </c>
      <c r="D80" s="34">
        <v>14.75</v>
      </c>
      <c r="E80" s="7">
        <f aca="true" t="shared" si="16" ref="E80:E111">IF($J$2="AUS",C80,D80)</f>
        <v>12.25</v>
      </c>
      <c r="F80" s="7">
        <f aca="true" t="shared" si="17" ref="F80:F111">E80+(E80*0.05)</f>
        <v>12.8625</v>
      </c>
      <c r="G80" s="7">
        <f aca="true" t="shared" si="18" ref="G80:G111">IF($I$3="Bronze",IF($J$2="AUS",(E80-((E80/1.1)*0.2))+(E80*0.05),(E80-((E80/1.15)*0.2))+(E80*0.05)),IF($J$2="AUS",(E80-((E80/1.1)*0.25))+(E80*0.05),(E80-((E80/1.15)*0.25))+(E80*0.05)))</f>
        <v>10.078409090909092</v>
      </c>
      <c r="H80" s="7">
        <f aca="true" t="shared" si="19" ref="H80:H111">G80/B80</f>
        <v>0.10078409090909092</v>
      </c>
      <c r="I80" s="196"/>
      <c r="J80" s="128"/>
      <c r="K80" s="132">
        <f aca="true" t="shared" si="20" ref="K80:K110">IF(I80&gt;0,J80*I80,J80*H80)</f>
        <v>0</v>
      </c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  <c r="AA80" s="57"/>
      <c r="AB80" s="57"/>
      <c r="AC80" s="57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/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/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/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/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/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7"/>
      <c r="FK80" s="57"/>
      <c r="FL80" s="57"/>
      <c r="FM80" s="57"/>
      <c r="FN80" s="57"/>
      <c r="FO80" s="57"/>
      <c r="FP80" s="57"/>
      <c r="FQ80" s="57"/>
      <c r="FR80" s="57"/>
      <c r="FS80" s="57"/>
      <c r="FT80" s="57"/>
      <c r="FU80" s="57"/>
      <c r="FV80" s="57"/>
      <c r="FW80" s="57"/>
      <c r="FX80" s="57"/>
      <c r="FY80" s="57"/>
      <c r="FZ80" s="57"/>
      <c r="GA80" s="57"/>
      <c r="GB80" s="57"/>
      <c r="GC80" s="57"/>
      <c r="GD80" s="57"/>
      <c r="GE80" s="57"/>
      <c r="GF80" s="57"/>
      <c r="GG80" s="57"/>
      <c r="GH80" s="57"/>
      <c r="GI80" s="57"/>
      <c r="GJ80" s="57"/>
      <c r="GK80" s="57"/>
      <c r="GL80" s="57"/>
      <c r="GM80" s="57"/>
      <c r="GN80" s="57"/>
      <c r="GO80" s="57"/>
      <c r="GP80" s="57"/>
      <c r="GQ80" s="57"/>
      <c r="GR80" s="57"/>
      <c r="GS80" s="57"/>
      <c r="GT80" s="57"/>
      <c r="GU80" s="57"/>
      <c r="GV80" s="57"/>
      <c r="GW80" s="57"/>
      <c r="GX80" s="57"/>
      <c r="GY80" s="57"/>
      <c r="GZ80" s="57"/>
      <c r="HA80" s="57"/>
      <c r="HB80" s="57"/>
      <c r="HC80" s="57"/>
      <c r="HD80" s="57"/>
      <c r="HE80" s="57"/>
      <c r="HF80" s="57"/>
    </row>
    <row r="81" spans="1:214" s="9" customFormat="1" ht="15.75" customHeight="1">
      <c r="A81" s="151" t="s">
        <v>214</v>
      </c>
      <c r="B81" s="243">
        <v>200</v>
      </c>
      <c r="C81" s="153">
        <v>12.25</v>
      </c>
      <c r="D81" s="154">
        <v>14.75</v>
      </c>
      <c r="E81" s="153">
        <f>IF($J$2="AUS",C81,D81)</f>
        <v>12.25</v>
      </c>
      <c r="F81" s="153">
        <f>E81+(E81*0.05)</f>
        <v>12.8625</v>
      </c>
      <c r="G81" s="153">
        <f>IF($I$3="Bronze",IF($J$2="AUS",(E81-((E81/1.1)*0.2))+(E81*0.05),(E81-((E81/1.15)*0.2))+(E81*0.05)),IF($J$2="AUS",(E81-((E81/1.1)*0.25))+(E81*0.05),(E81-((E81/1.15)*0.25))+(E81*0.05)))</f>
        <v>10.078409090909092</v>
      </c>
      <c r="H81" s="153">
        <f>G81/B81</f>
        <v>0.05039204545454546</v>
      </c>
      <c r="I81" s="197"/>
      <c r="J81" s="155"/>
      <c r="K81" s="156">
        <f>IF(I81&gt;0,J81*I81,J81*H81)</f>
        <v>0</v>
      </c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/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/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/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/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/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7"/>
      <c r="FK81" s="57"/>
      <c r="FL81" s="57"/>
      <c r="FM81" s="57"/>
      <c r="FN81" s="57"/>
      <c r="FO81" s="57"/>
      <c r="FP81" s="57"/>
      <c r="FQ81" s="57"/>
      <c r="FR81" s="57"/>
      <c r="FS81" s="57"/>
      <c r="FT81" s="57"/>
      <c r="FU81" s="57"/>
      <c r="FV81" s="57"/>
      <c r="FW81" s="57"/>
      <c r="FX81" s="57"/>
      <c r="FY81" s="57"/>
      <c r="FZ81" s="57"/>
      <c r="GA81" s="57"/>
      <c r="GB81" s="57"/>
      <c r="GC81" s="57"/>
      <c r="GD81" s="57"/>
      <c r="GE81" s="57"/>
      <c r="GF81" s="57"/>
      <c r="GG81" s="57"/>
      <c r="GH81" s="57"/>
      <c r="GI81" s="57"/>
      <c r="GJ81" s="57"/>
      <c r="GK81" s="57"/>
      <c r="GL81" s="57"/>
      <c r="GM81" s="57"/>
      <c r="GN81" s="57"/>
      <c r="GO81" s="57"/>
      <c r="GP81" s="57"/>
      <c r="GQ81" s="57"/>
      <c r="GR81" s="57"/>
      <c r="GS81" s="57"/>
      <c r="GT81" s="57"/>
      <c r="GU81" s="57"/>
      <c r="GV81" s="57"/>
      <c r="GW81" s="57"/>
      <c r="GX81" s="57"/>
      <c r="GY81" s="57"/>
      <c r="GZ81" s="57"/>
      <c r="HA81" s="57"/>
      <c r="HB81" s="57"/>
      <c r="HC81" s="57"/>
      <c r="HD81" s="57"/>
      <c r="HE81" s="57"/>
      <c r="HF81" s="57"/>
    </row>
    <row r="82" spans="1:214" s="80" customFormat="1" ht="15.75" customHeight="1">
      <c r="A82" s="32" t="s">
        <v>379</v>
      </c>
      <c r="B82" s="137">
        <v>120</v>
      </c>
      <c r="C82" s="7">
        <v>14</v>
      </c>
      <c r="D82" s="34">
        <v>16.75</v>
      </c>
      <c r="E82" s="7">
        <f>IF($J$2="AUS",C82,D82)</f>
        <v>14</v>
      </c>
      <c r="F82" s="7">
        <f>E82+(E82*0.05)</f>
        <v>14.7</v>
      </c>
      <c r="G82" s="7">
        <f>IF($I$3="Bronze",IF($J$2="AUS",(E82-((E82/1.1)*0.2))+(E82*0.05),(E82-((E82/1.15)*0.2))+(E82*0.05)),IF($J$2="AUS",(E82-((E82/1.1)*0.25))+(E82*0.05),(E82-((E82/1.15)*0.25))+(E82*0.05)))</f>
        <v>11.518181818181818</v>
      </c>
      <c r="H82" s="7">
        <f>G82/B82</f>
        <v>0.09598484848484848</v>
      </c>
      <c r="I82" s="196"/>
      <c r="J82" s="128"/>
      <c r="K82" s="132">
        <f>IF(I82&gt;0,J82*I82,J82*H82)</f>
        <v>0</v>
      </c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  <c r="AA82" s="57"/>
      <c r="AB82" s="57"/>
      <c r="AC82" s="57"/>
      <c r="AD82" s="57"/>
      <c r="AE82" s="57"/>
      <c r="AF82" s="57"/>
      <c r="AG82" s="57"/>
      <c r="AH82" s="57"/>
      <c r="AI82" s="57"/>
      <c r="AJ82" s="57"/>
      <c r="AK82" s="57"/>
      <c r="AL82" s="57"/>
      <c r="AM82" s="57"/>
      <c r="AN82" s="57"/>
      <c r="AO82" s="57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/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/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/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/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/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7"/>
      <c r="FK82" s="57"/>
      <c r="FL82" s="57"/>
      <c r="FM82" s="57"/>
      <c r="FN82" s="57"/>
      <c r="FO82" s="57"/>
      <c r="FP82" s="57"/>
      <c r="FQ82" s="57"/>
      <c r="FR82" s="57"/>
      <c r="FS82" s="57"/>
      <c r="FT82" s="57"/>
      <c r="FU82" s="57"/>
      <c r="FV82" s="57"/>
      <c r="FW82" s="57"/>
      <c r="FX82" s="57"/>
      <c r="FY82" s="57"/>
      <c r="FZ82" s="57"/>
      <c r="GA82" s="57"/>
      <c r="GB82" s="57"/>
      <c r="GC82" s="57"/>
      <c r="GD82" s="57"/>
      <c r="GE82" s="57"/>
      <c r="GF82" s="57"/>
      <c r="GG82" s="57"/>
      <c r="GH82" s="57"/>
      <c r="GI82" s="57"/>
      <c r="GJ82" s="57"/>
      <c r="GK82" s="57"/>
      <c r="GL82" s="57"/>
      <c r="GM82" s="57"/>
      <c r="GN82" s="57"/>
      <c r="GO82" s="57"/>
      <c r="GP82" s="57"/>
      <c r="GQ82" s="57"/>
      <c r="GR82" s="57"/>
      <c r="GS82" s="57"/>
      <c r="GT82" s="57"/>
      <c r="GU82" s="57"/>
      <c r="GV82" s="57"/>
      <c r="GW82" s="57"/>
      <c r="GX82" s="57"/>
      <c r="GY82" s="57"/>
      <c r="GZ82" s="57"/>
      <c r="HA82" s="57"/>
      <c r="HB82" s="57"/>
      <c r="HC82" s="57"/>
      <c r="HD82" s="57"/>
      <c r="HE82" s="57"/>
      <c r="HF82" s="57"/>
    </row>
    <row r="83" spans="1:214" s="9" customFormat="1" ht="15.75" customHeight="1">
      <c r="A83" s="151" t="s">
        <v>380</v>
      </c>
      <c r="B83" s="243">
        <v>20</v>
      </c>
      <c r="C83" s="153">
        <v>13</v>
      </c>
      <c r="D83" s="154">
        <v>15.75</v>
      </c>
      <c r="E83" s="153">
        <f>IF($J$2="AUS",C83,D83)</f>
        <v>13</v>
      </c>
      <c r="F83" s="153">
        <f>E83+(E83*0.05)</f>
        <v>13.65</v>
      </c>
      <c r="G83" s="153">
        <f>IF($I$3="Bronze",IF($J$2="AUS",(E83-((E83/1.1)*0.2))+(E83*0.05),(E83-((E83/1.15)*0.2))+(E83*0.05)),IF($J$2="AUS",(E83-((E83/1.1)*0.25))+(E83*0.05),(E83-((E83/1.15)*0.25))+(E83*0.05)))</f>
        <v>10.695454545454547</v>
      </c>
      <c r="H83" s="153">
        <f>G83/B83</f>
        <v>0.5347727272727274</v>
      </c>
      <c r="I83" s="197"/>
      <c r="J83" s="155"/>
      <c r="K83" s="156">
        <f>IF(I83&gt;0,J83*I83,J83*H83)</f>
        <v>0</v>
      </c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  <c r="AA83" s="57"/>
      <c r="AB83" s="57"/>
      <c r="AC83" s="57"/>
      <c r="AD83" s="57"/>
      <c r="AE83" s="57"/>
      <c r="AF83" s="57"/>
      <c r="AG83" s="57"/>
      <c r="AH83" s="57"/>
      <c r="AI83" s="57"/>
      <c r="AJ83" s="57"/>
      <c r="AK83" s="57"/>
      <c r="AL83" s="57"/>
      <c r="AM83" s="57"/>
      <c r="AN83" s="57"/>
      <c r="AO83" s="57"/>
      <c r="AP83" s="57"/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/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/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/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/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/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7"/>
      <c r="FK83" s="57"/>
      <c r="FL83" s="57"/>
      <c r="FM83" s="57"/>
      <c r="FN83" s="57"/>
      <c r="FO83" s="57"/>
      <c r="FP83" s="57"/>
      <c r="FQ83" s="57"/>
      <c r="FR83" s="57"/>
      <c r="FS83" s="57"/>
      <c r="FT83" s="57"/>
      <c r="FU83" s="57"/>
      <c r="FV83" s="57"/>
      <c r="FW83" s="57"/>
      <c r="FX83" s="57"/>
      <c r="FY83" s="57"/>
      <c r="FZ83" s="57"/>
      <c r="GA83" s="57"/>
      <c r="GB83" s="57"/>
      <c r="GC83" s="57"/>
      <c r="GD83" s="57"/>
      <c r="GE83" s="57"/>
      <c r="GF83" s="57"/>
      <c r="GG83" s="57"/>
      <c r="GH83" s="57"/>
      <c r="GI83" s="57"/>
      <c r="GJ83" s="57"/>
      <c r="GK83" s="57"/>
      <c r="GL83" s="57"/>
      <c r="GM83" s="57"/>
      <c r="GN83" s="57"/>
      <c r="GO83" s="57"/>
      <c r="GP83" s="57"/>
      <c r="GQ83" s="57"/>
      <c r="GR83" s="57"/>
      <c r="GS83" s="57"/>
      <c r="GT83" s="57"/>
      <c r="GU83" s="57"/>
      <c r="GV83" s="57"/>
      <c r="GW83" s="57"/>
      <c r="GX83" s="57"/>
      <c r="GY83" s="57"/>
      <c r="GZ83" s="57"/>
      <c r="HA83" s="57"/>
      <c r="HB83" s="57"/>
      <c r="HC83" s="57"/>
      <c r="HD83" s="57"/>
      <c r="HE83" s="57"/>
      <c r="HF83" s="57"/>
    </row>
    <row r="84" spans="1:11" s="57" customFormat="1" ht="15">
      <c r="A84" s="32" t="s">
        <v>206</v>
      </c>
      <c r="B84" s="137">
        <v>140</v>
      </c>
      <c r="C84" s="7">
        <v>10.5</v>
      </c>
      <c r="D84" s="34">
        <v>12.5</v>
      </c>
      <c r="E84" s="7">
        <f t="shared" si="16"/>
        <v>10.5</v>
      </c>
      <c r="F84" s="7">
        <f t="shared" si="17"/>
        <v>11.025</v>
      </c>
      <c r="G84" s="7">
        <f t="shared" si="18"/>
        <v>8.638636363636364</v>
      </c>
      <c r="H84" s="7">
        <f t="shared" si="19"/>
        <v>0.061704545454545456</v>
      </c>
      <c r="I84" s="196"/>
      <c r="J84" s="128"/>
      <c r="K84" s="132">
        <f t="shared" si="20"/>
        <v>0</v>
      </c>
    </row>
    <row r="85" spans="1:11" s="57" customFormat="1" ht="15">
      <c r="A85" s="151" t="s">
        <v>224</v>
      </c>
      <c r="B85" s="243">
        <v>90</v>
      </c>
      <c r="C85" s="153">
        <v>13</v>
      </c>
      <c r="D85" s="154">
        <v>15.75</v>
      </c>
      <c r="E85" s="153">
        <f t="shared" si="16"/>
        <v>13</v>
      </c>
      <c r="F85" s="153">
        <f t="shared" si="17"/>
        <v>13.65</v>
      </c>
      <c r="G85" s="153">
        <f t="shared" si="18"/>
        <v>10.695454545454547</v>
      </c>
      <c r="H85" s="153">
        <f t="shared" si="19"/>
        <v>0.11883838383838385</v>
      </c>
      <c r="I85" s="197"/>
      <c r="J85" s="155"/>
      <c r="K85" s="156">
        <f t="shared" si="20"/>
        <v>0</v>
      </c>
    </row>
    <row r="86" spans="1:214" s="80" customFormat="1" ht="15.75" customHeight="1">
      <c r="A86" s="32" t="s">
        <v>381</v>
      </c>
      <c r="B86" s="137">
        <v>1</v>
      </c>
      <c r="C86" s="7">
        <v>12.25</v>
      </c>
      <c r="D86" s="34">
        <v>14.75</v>
      </c>
      <c r="E86" s="7">
        <f t="shared" si="16"/>
        <v>12.25</v>
      </c>
      <c r="F86" s="7">
        <f t="shared" si="17"/>
        <v>12.8625</v>
      </c>
      <c r="G86" s="7">
        <f t="shared" si="18"/>
        <v>10.078409090909092</v>
      </c>
      <c r="H86" s="7">
        <f t="shared" si="19"/>
        <v>10.078409090909092</v>
      </c>
      <c r="I86" s="196"/>
      <c r="J86" s="128"/>
      <c r="K86" s="132">
        <f t="shared" si="20"/>
        <v>0</v>
      </c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  <c r="AJ86" s="57"/>
      <c r="AK86" s="57"/>
      <c r="AL86" s="57"/>
      <c r="AM86" s="57"/>
      <c r="AN86" s="57"/>
      <c r="AO86" s="57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7"/>
      <c r="BG86" s="57"/>
      <c r="BH86" s="57"/>
      <c r="BI86" s="57"/>
      <c r="BJ86" s="57"/>
      <c r="BK86" s="57"/>
      <c r="BL86" s="57"/>
      <c r="BM86" s="57"/>
      <c r="BN86" s="57"/>
      <c r="BO86" s="57"/>
      <c r="BP86" s="57"/>
      <c r="BQ86" s="57"/>
      <c r="BR86" s="57"/>
      <c r="BS86" s="57"/>
      <c r="BT86" s="57"/>
      <c r="BU86" s="57"/>
      <c r="BV86" s="57"/>
      <c r="BW86" s="57"/>
      <c r="BX86" s="57"/>
      <c r="BY86" s="57"/>
      <c r="BZ86" s="57"/>
      <c r="CA86" s="57"/>
      <c r="CB86" s="57"/>
      <c r="CC86" s="57"/>
      <c r="CD86" s="57"/>
      <c r="CE86" s="57"/>
      <c r="CF86" s="57"/>
      <c r="CG86" s="57"/>
      <c r="CH86" s="57"/>
      <c r="CI86" s="57"/>
      <c r="CJ86" s="57"/>
      <c r="CK86" s="57"/>
      <c r="CL86" s="57"/>
      <c r="CM86" s="57"/>
      <c r="CN86" s="57"/>
      <c r="CO86" s="57"/>
      <c r="CP86" s="57"/>
      <c r="CQ86" s="57"/>
      <c r="CR86" s="57"/>
      <c r="CS86" s="57"/>
      <c r="CT86" s="57"/>
      <c r="CU86" s="57"/>
      <c r="CV86" s="57"/>
      <c r="CW86" s="57"/>
      <c r="CX86" s="57"/>
      <c r="CY86" s="57"/>
      <c r="CZ86" s="57"/>
      <c r="DA86" s="57"/>
      <c r="DB86" s="57"/>
      <c r="DC86" s="57"/>
      <c r="DD86" s="57"/>
      <c r="DE86" s="57"/>
      <c r="DF86" s="57"/>
      <c r="DG86" s="57"/>
      <c r="DH86" s="57"/>
      <c r="DI86" s="57"/>
      <c r="DJ86" s="57"/>
      <c r="DK86" s="57"/>
      <c r="DL86" s="57"/>
      <c r="DM86" s="57"/>
      <c r="DN86" s="57"/>
      <c r="DO86" s="57"/>
      <c r="DP86" s="57"/>
      <c r="DQ86" s="57"/>
      <c r="DR86" s="57"/>
      <c r="DS86" s="57"/>
      <c r="DT86" s="57"/>
      <c r="DU86" s="57"/>
      <c r="DV86" s="57"/>
      <c r="DW86" s="57"/>
      <c r="DX86" s="57"/>
      <c r="DY86" s="57"/>
      <c r="DZ86" s="57"/>
      <c r="EA86" s="57"/>
      <c r="EB86" s="57"/>
      <c r="EC86" s="57"/>
      <c r="ED86" s="57"/>
      <c r="EE86" s="57"/>
      <c r="EF86" s="57"/>
      <c r="EG86" s="57"/>
      <c r="EH86" s="57"/>
      <c r="EI86" s="57"/>
      <c r="EJ86" s="57"/>
      <c r="EK86" s="57"/>
      <c r="EL86" s="57"/>
      <c r="EM86" s="57"/>
      <c r="EN86" s="57"/>
      <c r="EO86" s="57"/>
      <c r="EP86" s="57"/>
      <c r="EQ86" s="57"/>
      <c r="ER86" s="57"/>
      <c r="ES86" s="57"/>
      <c r="ET86" s="57"/>
      <c r="EU86" s="57"/>
      <c r="EV86" s="57"/>
      <c r="EW86" s="57"/>
      <c r="EX86" s="57"/>
      <c r="EY86" s="57"/>
      <c r="EZ86" s="57"/>
      <c r="FA86" s="57"/>
      <c r="FB86" s="57"/>
      <c r="FC86" s="57"/>
      <c r="FD86" s="57"/>
      <c r="FE86" s="57"/>
      <c r="FF86" s="57"/>
      <c r="FG86" s="57"/>
      <c r="FH86" s="57"/>
      <c r="FI86" s="57"/>
      <c r="FJ86" s="57"/>
      <c r="FK86" s="57"/>
      <c r="FL86" s="57"/>
      <c r="FM86" s="57"/>
      <c r="FN86" s="57"/>
      <c r="FO86" s="57"/>
      <c r="FP86" s="57"/>
      <c r="FQ86" s="57"/>
      <c r="FR86" s="57"/>
      <c r="FS86" s="57"/>
      <c r="FT86" s="57"/>
      <c r="FU86" s="57"/>
      <c r="FV86" s="57"/>
      <c r="FW86" s="57"/>
      <c r="FX86" s="57"/>
      <c r="FY86" s="57"/>
      <c r="FZ86" s="57"/>
      <c r="GA86" s="57"/>
      <c r="GB86" s="57"/>
      <c r="GC86" s="57"/>
      <c r="GD86" s="57"/>
      <c r="GE86" s="57"/>
      <c r="GF86" s="57"/>
      <c r="GG86" s="57"/>
      <c r="GH86" s="57"/>
      <c r="GI86" s="57"/>
      <c r="GJ86" s="57"/>
      <c r="GK86" s="57"/>
      <c r="GL86" s="57"/>
      <c r="GM86" s="57"/>
      <c r="GN86" s="57"/>
      <c r="GO86" s="57"/>
      <c r="GP86" s="57"/>
      <c r="GQ86" s="57"/>
      <c r="GR86" s="57"/>
      <c r="GS86" s="57"/>
      <c r="GT86" s="57"/>
      <c r="GU86" s="57"/>
      <c r="GV86" s="57"/>
      <c r="GW86" s="57"/>
      <c r="GX86" s="57"/>
      <c r="GY86" s="57"/>
      <c r="GZ86" s="57"/>
      <c r="HA86" s="57"/>
      <c r="HB86" s="57"/>
      <c r="HC86" s="57"/>
      <c r="HD86" s="57"/>
      <c r="HE86" s="57"/>
      <c r="HF86" s="57"/>
    </row>
    <row r="87" spans="1:214" s="9" customFormat="1" ht="15.75" customHeight="1">
      <c r="A87" s="151" t="s">
        <v>382</v>
      </c>
      <c r="B87" s="243">
        <v>100</v>
      </c>
      <c r="C87" s="153">
        <v>14</v>
      </c>
      <c r="D87" s="154">
        <v>16.75</v>
      </c>
      <c r="E87" s="153">
        <f t="shared" si="16"/>
        <v>14</v>
      </c>
      <c r="F87" s="153">
        <f t="shared" si="17"/>
        <v>14.7</v>
      </c>
      <c r="G87" s="153">
        <f t="shared" si="18"/>
        <v>11.518181818181818</v>
      </c>
      <c r="H87" s="153">
        <f t="shared" si="19"/>
        <v>0.11518181818181818</v>
      </c>
      <c r="I87" s="197"/>
      <c r="J87" s="155"/>
      <c r="K87" s="156">
        <f t="shared" si="20"/>
        <v>0</v>
      </c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  <c r="AA87" s="57"/>
      <c r="AB87" s="57"/>
      <c r="AC87" s="57"/>
      <c r="AD87" s="57"/>
      <c r="AE87" s="57"/>
      <c r="AF87" s="57"/>
      <c r="AG87" s="57"/>
      <c r="AH87" s="57"/>
      <c r="AI87" s="57"/>
      <c r="AJ87" s="57"/>
      <c r="AK87" s="57"/>
      <c r="AL87" s="57"/>
      <c r="AM87" s="57"/>
      <c r="AN87" s="57"/>
      <c r="AO87" s="57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7"/>
      <c r="BG87" s="57"/>
      <c r="BH87" s="57"/>
      <c r="BI87" s="57"/>
      <c r="BJ87" s="57"/>
      <c r="BK87" s="57"/>
      <c r="BL87" s="57"/>
      <c r="BM87" s="57"/>
      <c r="BN87" s="57"/>
      <c r="BO87" s="57"/>
      <c r="BP87" s="57"/>
      <c r="BQ87" s="57"/>
      <c r="BR87" s="57"/>
      <c r="BS87" s="57"/>
      <c r="BT87" s="57"/>
      <c r="BU87" s="57"/>
      <c r="BV87" s="57"/>
      <c r="BW87" s="57"/>
      <c r="BX87" s="57"/>
      <c r="BY87" s="57"/>
      <c r="BZ87" s="57"/>
      <c r="CA87" s="57"/>
      <c r="CB87" s="57"/>
      <c r="CC87" s="57"/>
      <c r="CD87" s="57"/>
      <c r="CE87" s="57"/>
      <c r="CF87" s="57"/>
      <c r="CG87" s="57"/>
      <c r="CH87" s="57"/>
      <c r="CI87" s="57"/>
      <c r="CJ87" s="57"/>
      <c r="CK87" s="57"/>
      <c r="CL87" s="57"/>
      <c r="CM87" s="57"/>
      <c r="CN87" s="57"/>
      <c r="CO87" s="57"/>
      <c r="CP87" s="57"/>
      <c r="CQ87" s="57"/>
      <c r="CR87" s="57"/>
      <c r="CS87" s="57"/>
      <c r="CT87" s="57"/>
      <c r="CU87" s="57"/>
      <c r="CV87" s="57"/>
      <c r="CW87" s="57"/>
      <c r="CX87" s="57"/>
      <c r="CY87" s="57"/>
      <c r="CZ87" s="57"/>
      <c r="DA87" s="57"/>
      <c r="DB87" s="57"/>
      <c r="DC87" s="57"/>
      <c r="DD87" s="57"/>
      <c r="DE87" s="57"/>
      <c r="DF87" s="57"/>
      <c r="DG87" s="57"/>
      <c r="DH87" s="57"/>
      <c r="DI87" s="57"/>
      <c r="DJ87" s="57"/>
      <c r="DK87" s="57"/>
      <c r="DL87" s="57"/>
      <c r="DM87" s="57"/>
      <c r="DN87" s="57"/>
      <c r="DO87" s="57"/>
      <c r="DP87" s="57"/>
      <c r="DQ87" s="57"/>
      <c r="DR87" s="57"/>
      <c r="DS87" s="57"/>
      <c r="DT87" s="57"/>
      <c r="DU87" s="57"/>
      <c r="DV87" s="57"/>
      <c r="DW87" s="57"/>
      <c r="DX87" s="57"/>
      <c r="DY87" s="57"/>
      <c r="DZ87" s="57"/>
      <c r="EA87" s="57"/>
      <c r="EB87" s="57"/>
      <c r="EC87" s="57"/>
      <c r="ED87" s="57"/>
      <c r="EE87" s="57"/>
      <c r="EF87" s="57"/>
      <c r="EG87" s="57"/>
      <c r="EH87" s="57"/>
      <c r="EI87" s="57"/>
      <c r="EJ87" s="57"/>
      <c r="EK87" s="57"/>
      <c r="EL87" s="57"/>
      <c r="EM87" s="57"/>
      <c r="EN87" s="57"/>
      <c r="EO87" s="57"/>
      <c r="EP87" s="57"/>
      <c r="EQ87" s="57"/>
      <c r="ER87" s="57"/>
      <c r="ES87" s="57"/>
      <c r="ET87" s="57"/>
      <c r="EU87" s="57"/>
      <c r="EV87" s="57"/>
      <c r="EW87" s="57"/>
      <c r="EX87" s="57"/>
      <c r="EY87" s="57"/>
      <c r="EZ87" s="57"/>
      <c r="FA87" s="57"/>
      <c r="FB87" s="57"/>
      <c r="FC87" s="57"/>
      <c r="FD87" s="57"/>
      <c r="FE87" s="57"/>
      <c r="FF87" s="57"/>
      <c r="FG87" s="57"/>
      <c r="FH87" s="57"/>
      <c r="FI87" s="57"/>
      <c r="FJ87" s="57"/>
      <c r="FK87" s="57"/>
      <c r="FL87" s="57"/>
      <c r="FM87" s="57"/>
      <c r="FN87" s="57"/>
      <c r="FO87" s="57"/>
      <c r="FP87" s="57"/>
      <c r="FQ87" s="57"/>
      <c r="FR87" s="57"/>
      <c r="FS87" s="57"/>
      <c r="FT87" s="57"/>
      <c r="FU87" s="57"/>
      <c r="FV87" s="57"/>
      <c r="FW87" s="57"/>
      <c r="FX87" s="57"/>
      <c r="FY87" s="57"/>
      <c r="FZ87" s="57"/>
      <c r="GA87" s="57"/>
      <c r="GB87" s="57"/>
      <c r="GC87" s="57"/>
      <c r="GD87" s="57"/>
      <c r="GE87" s="57"/>
      <c r="GF87" s="57"/>
      <c r="GG87" s="57"/>
      <c r="GH87" s="57"/>
      <c r="GI87" s="57"/>
      <c r="GJ87" s="57"/>
      <c r="GK87" s="57"/>
      <c r="GL87" s="57"/>
      <c r="GM87" s="57"/>
      <c r="GN87" s="57"/>
      <c r="GO87" s="57"/>
      <c r="GP87" s="57"/>
      <c r="GQ87" s="57"/>
      <c r="GR87" s="57"/>
      <c r="GS87" s="57"/>
      <c r="GT87" s="57"/>
      <c r="GU87" s="57"/>
      <c r="GV87" s="57"/>
      <c r="GW87" s="57"/>
      <c r="GX87" s="57"/>
      <c r="GY87" s="57"/>
      <c r="GZ87" s="57"/>
      <c r="HA87" s="57"/>
      <c r="HB87" s="57"/>
      <c r="HC87" s="57"/>
      <c r="HD87" s="57"/>
      <c r="HE87" s="57"/>
      <c r="HF87" s="57"/>
    </row>
    <row r="88" spans="1:214" s="9" customFormat="1" ht="15.75" customHeight="1">
      <c r="A88" s="32" t="s">
        <v>220</v>
      </c>
      <c r="B88" s="137">
        <v>90</v>
      </c>
      <c r="C88" s="7">
        <v>12.25</v>
      </c>
      <c r="D88" s="34">
        <v>14.75</v>
      </c>
      <c r="E88" s="7">
        <f t="shared" si="16"/>
        <v>12.25</v>
      </c>
      <c r="F88" s="7">
        <f t="shared" si="17"/>
        <v>12.8625</v>
      </c>
      <c r="G88" s="7">
        <f t="shared" si="18"/>
        <v>10.078409090909092</v>
      </c>
      <c r="H88" s="7">
        <f t="shared" si="19"/>
        <v>0.11198232323232325</v>
      </c>
      <c r="I88" s="196"/>
      <c r="J88" s="128"/>
      <c r="K88" s="132">
        <f t="shared" si="20"/>
        <v>0</v>
      </c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</row>
    <row r="89" spans="1:214" s="80" customFormat="1" ht="15.75" customHeight="1">
      <c r="A89" s="151" t="s">
        <v>333</v>
      </c>
      <c r="B89" s="243">
        <v>2</v>
      </c>
      <c r="C89" s="153">
        <v>15.75</v>
      </c>
      <c r="D89" s="154">
        <v>19</v>
      </c>
      <c r="E89" s="153">
        <f t="shared" si="16"/>
        <v>15.75</v>
      </c>
      <c r="F89" s="153">
        <f t="shared" si="17"/>
        <v>16.5375</v>
      </c>
      <c r="G89" s="153">
        <f t="shared" si="18"/>
        <v>12.957954545454546</v>
      </c>
      <c r="H89" s="153">
        <f t="shared" si="19"/>
        <v>6.478977272727273</v>
      </c>
      <c r="I89" s="197"/>
      <c r="J89" s="155"/>
      <c r="K89" s="156">
        <f t="shared" si="20"/>
        <v>0</v>
      </c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</row>
    <row r="90" spans="1:214" s="9" customFormat="1" ht="15.75" customHeight="1">
      <c r="A90" s="32" t="s">
        <v>205</v>
      </c>
      <c r="B90" s="137">
        <v>140</v>
      </c>
      <c r="C90" s="7">
        <v>10.5</v>
      </c>
      <c r="D90" s="34">
        <v>12.5</v>
      </c>
      <c r="E90" s="7">
        <f t="shared" si="16"/>
        <v>10.5</v>
      </c>
      <c r="F90" s="7">
        <f t="shared" si="17"/>
        <v>11.025</v>
      </c>
      <c r="G90" s="7">
        <f t="shared" si="18"/>
        <v>8.638636363636364</v>
      </c>
      <c r="H90" s="7">
        <f t="shared" si="19"/>
        <v>0.061704545454545456</v>
      </c>
      <c r="I90" s="196"/>
      <c r="J90" s="128"/>
      <c r="K90" s="132">
        <f t="shared" si="20"/>
        <v>0</v>
      </c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  <c r="AA90" s="57"/>
      <c r="AB90" s="57"/>
      <c r="AC90" s="57"/>
      <c r="AD90" s="57"/>
      <c r="AE90" s="57"/>
      <c r="AF90" s="57"/>
      <c r="AG90" s="57"/>
      <c r="AH90" s="57"/>
      <c r="AI90" s="57"/>
      <c r="AJ90" s="57"/>
      <c r="AK90" s="57"/>
      <c r="AL90" s="57"/>
      <c r="AM90" s="57"/>
      <c r="AN90" s="57"/>
      <c r="AO90" s="57"/>
      <c r="AP90" s="57"/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7"/>
      <c r="BG90" s="57"/>
      <c r="BH90" s="57"/>
      <c r="BI90" s="57"/>
      <c r="BJ90" s="57"/>
      <c r="BK90" s="57"/>
      <c r="BL90" s="57"/>
      <c r="BM90" s="57"/>
      <c r="BN90" s="57"/>
      <c r="BO90" s="57"/>
      <c r="BP90" s="57"/>
      <c r="BQ90" s="57"/>
      <c r="BR90" s="57"/>
      <c r="BS90" s="57"/>
      <c r="BT90" s="57"/>
      <c r="BU90" s="57"/>
      <c r="BV90" s="57"/>
      <c r="BW90" s="57"/>
      <c r="BX90" s="57"/>
      <c r="BY90" s="57"/>
      <c r="BZ90" s="57"/>
      <c r="CA90" s="57"/>
      <c r="CB90" s="57"/>
      <c r="CC90" s="57"/>
      <c r="CD90" s="57"/>
      <c r="CE90" s="57"/>
      <c r="CF90" s="57"/>
      <c r="CG90" s="57"/>
      <c r="CH90" s="57"/>
      <c r="CI90" s="57"/>
      <c r="CJ90" s="57"/>
      <c r="CK90" s="57"/>
      <c r="CL90" s="57"/>
      <c r="CM90" s="57"/>
      <c r="CN90" s="57"/>
      <c r="CO90" s="57"/>
      <c r="CP90" s="57"/>
      <c r="CQ90" s="57"/>
      <c r="CR90" s="57"/>
      <c r="CS90" s="57"/>
      <c r="CT90" s="57"/>
      <c r="CU90" s="57"/>
      <c r="CV90" s="57"/>
      <c r="CW90" s="57"/>
      <c r="CX90" s="57"/>
      <c r="CY90" s="57"/>
      <c r="CZ90" s="57"/>
      <c r="DA90" s="57"/>
      <c r="DB90" s="57"/>
      <c r="DC90" s="57"/>
      <c r="DD90" s="57"/>
      <c r="DE90" s="57"/>
      <c r="DF90" s="57"/>
      <c r="DG90" s="57"/>
      <c r="DH90" s="57"/>
      <c r="DI90" s="57"/>
      <c r="DJ90" s="57"/>
      <c r="DK90" s="57"/>
      <c r="DL90" s="57"/>
      <c r="DM90" s="57"/>
      <c r="DN90" s="57"/>
      <c r="DO90" s="57"/>
      <c r="DP90" s="57"/>
      <c r="DQ90" s="57"/>
      <c r="DR90" s="57"/>
      <c r="DS90" s="57"/>
      <c r="DT90" s="57"/>
      <c r="DU90" s="57"/>
      <c r="DV90" s="57"/>
      <c r="DW90" s="57"/>
      <c r="DX90" s="57"/>
      <c r="DY90" s="57"/>
      <c r="DZ90" s="57"/>
      <c r="EA90" s="57"/>
      <c r="EB90" s="57"/>
      <c r="EC90" s="57"/>
      <c r="ED90" s="57"/>
      <c r="EE90" s="57"/>
      <c r="EF90" s="57"/>
      <c r="EG90" s="57"/>
      <c r="EH90" s="57"/>
      <c r="EI90" s="57"/>
      <c r="EJ90" s="57"/>
      <c r="EK90" s="57"/>
      <c r="EL90" s="57"/>
      <c r="EM90" s="57"/>
      <c r="EN90" s="57"/>
      <c r="EO90" s="57"/>
      <c r="EP90" s="57"/>
      <c r="EQ90" s="57"/>
      <c r="ER90" s="57"/>
      <c r="ES90" s="57"/>
      <c r="ET90" s="57"/>
      <c r="EU90" s="57"/>
      <c r="EV90" s="57"/>
      <c r="EW90" s="57"/>
      <c r="EX90" s="57"/>
      <c r="EY90" s="57"/>
      <c r="EZ90" s="57"/>
      <c r="FA90" s="57"/>
      <c r="FB90" s="57"/>
      <c r="FC90" s="57"/>
      <c r="FD90" s="57"/>
      <c r="FE90" s="57"/>
      <c r="FF90" s="57"/>
      <c r="FG90" s="57"/>
      <c r="FH90" s="57"/>
      <c r="FI90" s="57"/>
      <c r="FJ90" s="57"/>
      <c r="FK90" s="57"/>
      <c r="FL90" s="57"/>
      <c r="FM90" s="57"/>
      <c r="FN90" s="57"/>
      <c r="FO90" s="57"/>
      <c r="FP90" s="57"/>
      <c r="FQ90" s="57"/>
      <c r="FR90" s="57"/>
      <c r="FS90" s="57"/>
      <c r="FT90" s="57"/>
      <c r="FU90" s="57"/>
      <c r="FV90" s="57"/>
      <c r="FW90" s="57"/>
      <c r="FX90" s="57"/>
      <c r="FY90" s="57"/>
      <c r="FZ90" s="57"/>
      <c r="GA90" s="57"/>
      <c r="GB90" s="57"/>
      <c r="GC90" s="57"/>
      <c r="GD90" s="57"/>
      <c r="GE90" s="57"/>
      <c r="GF90" s="57"/>
      <c r="GG90" s="57"/>
      <c r="GH90" s="57"/>
      <c r="GI90" s="57"/>
      <c r="GJ90" s="57"/>
      <c r="GK90" s="57"/>
      <c r="GL90" s="57"/>
      <c r="GM90" s="57"/>
      <c r="GN90" s="57"/>
      <c r="GO90" s="57"/>
      <c r="GP90" s="57"/>
      <c r="GQ90" s="57"/>
      <c r="GR90" s="57"/>
      <c r="GS90" s="57"/>
      <c r="GT90" s="57"/>
      <c r="GU90" s="57"/>
      <c r="GV90" s="57"/>
      <c r="GW90" s="57"/>
      <c r="GX90" s="57"/>
      <c r="GY90" s="57"/>
      <c r="GZ90" s="57"/>
      <c r="HA90" s="57"/>
      <c r="HB90" s="57"/>
      <c r="HC90" s="57"/>
      <c r="HD90" s="57"/>
      <c r="HE90" s="57"/>
      <c r="HF90" s="57"/>
    </row>
    <row r="91" spans="1:214" s="80" customFormat="1" ht="15.75" customHeight="1">
      <c r="A91" s="151" t="s">
        <v>383</v>
      </c>
      <c r="B91" s="243">
        <v>60</v>
      </c>
      <c r="C91" s="153">
        <v>13</v>
      </c>
      <c r="D91" s="154">
        <v>15.75</v>
      </c>
      <c r="E91" s="153">
        <f t="shared" si="16"/>
        <v>13</v>
      </c>
      <c r="F91" s="153">
        <f t="shared" si="17"/>
        <v>13.65</v>
      </c>
      <c r="G91" s="153">
        <f t="shared" si="18"/>
        <v>10.695454545454547</v>
      </c>
      <c r="H91" s="153">
        <f t="shared" si="19"/>
        <v>0.17825757575757578</v>
      </c>
      <c r="I91" s="197"/>
      <c r="J91" s="155"/>
      <c r="K91" s="156">
        <f t="shared" si="20"/>
        <v>0</v>
      </c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  <c r="AA91" s="57"/>
      <c r="AB91" s="57"/>
      <c r="AC91" s="57"/>
      <c r="AD91" s="57"/>
      <c r="AE91" s="57"/>
      <c r="AF91" s="57"/>
      <c r="AG91" s="57"/>
      <c r="AH91" s="57"/>
      <c r="AI91" s="57"/>
      <c r="AJ91" s="57"/>
      <c r="AK91" s="57"/>
      <c r="AL91" s="57"/>
      <c r="AM91" s="57"/>
      <c r="AN91" s="57"/>
      <c r="AO91" s="57"/>
      <c r="AP91" s="57"/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7"/>
      <c r="BG91" s="57"/>
      <c r="BH91" s="57"/>
      <c r="BI91" s="57"/>
      <c r="BJ91" s="57"/>
      <c r="BK91" s="57"/>
      <c r="BL91" s="57"/>
      <c r="BM91" s="57"/>
      <c r="BN91" s="57"/>
      <c r="BO91" s="57"/>
      <c r="BP91" s="57"/>
      <c r="BQ91" s="57"/>
      <c r="BR91" s="57"/>
      <c r="BS91" s="57"/>
      <c r="BT91" s="57"/>
      <c r="BU91" s="57"/>
      <c r="BV91" s="57"/>
      <c r="BW91" s="57"/>
      <c r="BX91" s="57"/>
      <c r="BY91" s="57"/>
      <c r="BZ91" s="57"/>
      <c r="CA91" s="57"/>
      <c r="CB91" s="57"/>
      <c r="CC91" s="57"/>
      <c r="CD91" s="57"/>
      <c r="CE91" s="57"/>
      <c r="CF91" s="57"/>
      <c r="CG91" s="57"/>
      <c r="CH91" s="57"/>
      <c r="CI91" s="57"/>
      <c r="CJ91" s="57"/>
      <c r="CK91" s="57"/>
      <c r="CL91" s="57"/>
      <c r="CM91" s="57"/>
      <c r="CN91" s="57"/>
      <c r="CO91" s="57"/>
      <c r="CP91" s="57"/>
      <c r="CQ91" s="57"/>
      <c r="CR91" s="57"/>
      <c r="CS91" s="57"/>
      <c r="CT91" s="57"/>
      <c r="CU91" s="57"/>
      <c r="CV91" s="57"/>
      <c r="CW91" s="57"/>
      <c r="CX91" s="57"/>
      <c r="CY91" s="57"/>
      <c r="CZ91" s="57"/>
      <c r="DA91" s="57"/>
      <c r="DB91" s="57"/>
      <c r="DC91" s="57"/>
      <c r="DD91" s="57"/>
      <c r="DE91" s="57"/>
      <c r="DF91" s="57"/>
      <c r="DG91" s="57"/>
      <c r="DH91" s="57"/>
      <c r="DI91" s="57"/>
      <c r="DJ91" s="57"/>
      <c r="DK91" s="57"/>
      <c r="DL91" s="57"/>
      <c r="DM91" s="57"/>
      <c r="DN91" s="57"/>
      <c r="DO91" s="57"/>
      <c r="DP91" s="57"/>
      <c r="DQ91" s="57"/>
      <c r="DR91" s="57"/>
      <c r="DS91" s="57"/>
      <c r="DT91" s="57"/>
      <c r="DU91" s="57"/>
      <c r="DV91" s="57"/>
      <c r="DW91" s="57"/>
      <c r="DX91" s="57"/>
      <c r="DY91" s="57"/>
      <c r="DZ91" s="57"/>
      <c r="EA91" s="57"/>
      <c r="EB91" s="57"/>
      <c r="EC91" s="57"/>
      <c r="ED91" s="57"/>
      <c r="EE91" s="57"/>
      <c r="EF91" s="57"/>
      <c r="EG91" s="57"/>
      <c r="EH91" s="57"/>
      <c r="EI91" s="57"/>
      <c r="EJ91" s="57"/>
      <c r="EK91" s="57"/>
      <c r="EL91" s="57"/>
      <c r="EM91" s="57"/>
      <c r="EN91" s="57"/>
      <c r="EO91" s="57"/>
      <c r="EP91" s="57"/>
      <c r="EQ91" s="57"/>
      <c r="ER91" s="57"/>
      <c r="ES91" s="57"/>
      <c r="ET91" s="57"/>
      <c r="EU91" s="57"/>
      <c r="EV91" s="57"/>
      <c r="EW91" s="57"/>
      <c r="EX91" s="57"/>
      <c r="EY91" s="57"/>
      <c r="EZ91" s="57"/>
      <c r="FA91" s="57"/>
      <c r="FB91" s="57"/>
      <c r="FC91" s="57"/>
      <c r="FD91" s="57"/>
      <c r="FE91" s="57"/>
      <c r="FF91" s="57"/>
      <c r="FG91" s="57"/>
      <c r="FH91" s="57"/>
      <c r="FI91" s="57"/>
      <c r="FJ91" s="57"/>
      <c r="FK91" s="57"/>
      <c r="FL91" s="57"/>
      <c r="FM91" s="57"/>
      <c r="FN91" s="57"/>
      <c r="FO91" s="57"/>
      <c r="FP91" s="57"/>
      <c r="FQ91" s="57"/>
      <c r="FR91" s="57"/>
      <c r="FS91" s="57"/>
      <c r="FT91" s="57"/>
      <c r="FU91" s="57"/>
      <c r="FV91" s="57"/>
      <c r="FW91" s="57"/>
      <c r="FX91" s="57"/>
      <c r="FY91" s="57"/>
      <c r="FZ91" s="57"/>
      <c r="GA91" s="57"/>
      <c r="GB91" s="57"/>
      <c r="GC91" s="57"/>
      <c r="GD91" s="57"/>
      <c r="GE91" s="57"/>
      <c r="GF91" s="57"/>
      <c r="GG91" s="57"/>
      <c r="GH91" s="57"/>
      <c r="GI91" s="57"/>
      <c r="GJ91" s="57"/>
      <c r="GK91" s="57"/>
      <c r="GL91" s="57"/>
      <c r="GM91" s="57"/>
      <c r="GN91" s="57"/>
      <c r="GO91" s="57"/>
      <c r="GP91" s="57"/>
      <c r="GQ91" s="57"/>
      <c r="GR91" s="57"/>
      <c r="GS91" s="57"/>
      <c r="GT91" s="57"/>
      <c r="GU91" s="57"/>
      <c r="GV91" s="57"/>
      <c r="GW91" s="57"/>
      <c r="GX91" s="57"/>
      <c r="GY91" s="57"/>
      <c r="GZ91" s="57"/>
      <c r="HA91" s="57"/>
      <c r="HB91" s="57"/>
      <c r="HC91" s="57"/>
      <c r="HD91" s="57"/>
      <c r="HE91" s="57"/>
      <c r="HF91" s="57"/>
    </row>
    <row r="92" spans="1:214" s="9" customFormat="1" ht="15.75" customHeight="1">
      <c r="A92" s="32" t="s">
        <v>329</v>
      </c>
      <c r="B92" s="137">
        <v>160</v>
      </c>
      <c r="C92" s="7">
        <v>12.25</v>
      </c>
      <c r="D92" s="34">
        <v>14.75</v>
      </c>
      <c r="E92" s="7">
        <v>15.75</v>
      </c>
      <c r="F92" s="7">
        <f t="shared" si="17"/>
        <v>16.5375</v>
      </c>
      <c r="G92" s="7">
        <f t="shared" si="18"/>
        <v>12.957954545454546</v>
      </c>
      <c r="H92" s="7">
        <f t="shared" si="19"/>
        <v>0.08098721590909091</v>
      </c>
      <c r="I92" s="196"/>
      <c r="J92" s="128"/>
      <c r="K92" s="132">
        <f t="shared" si="20"/>
        <v>0</v>
      </c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</row>
    <row r="93" spans="1:214" s="9" customFormat="1" ht="15.75" customHeight="1">
      <c r="A93" s="151" t="s">
        <v>218</v>
      </c>
      <c r="B93" s="243">
        <v>242</v>
      </c>
      <c r="C93" s="153">
        <v>12.25</v>
      </c>
      <c r="D93" s="154">
        <v>14.75</v>
      </c>
      <c r="E93" s="153">
        <f t="shared" si="16"/>
        <v>12.25</v>
      </c>
      <c r="F93" s="153">
        <f t="shared" si="17"/>
        <v>12.8625</v>
      </c>
      <c r="G93" s="153">
        <f t="shared" si="18"/>
        <v>10.078409090909092</v>
      </c>
      <c r="H93" s="153">
        <f t="shared" si="19"/>
        <v>0.04164631855747559</v>
      </c>
      <c r="I93" s="197"/>
      <c r="J93" s="155"/>
      <c r="K93" s="156">
        <f t="shared" si="20"/>
        <v>0</v>
      </c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</row>
    <row r="94" spans="1:214" s="9" customFormat="1" ht="15.75" customHeight="1">
      <c r="A94" s="32" t="s">
        <v>330</v>
      </c>
      <c r="B94" s="137">
        <v>100</v>
      </c>
      <c r="C94" s="7">
        <v>13</v>
      </c>
      <c r="D94" s="34">
        <v>15.75</v>
      </c>
      <c r="E94" s="7">
        <f t="shared" si="16"/>
        <v>13</v>
      </c>
      <c r="F94" s="7">
        <f t="shared" si="17"/>
        <v>13.65</v>
      </c>
      <c r="G94" s="7">
        <f t="shared" si="18"/>
        <v>10.695454545454547</v>
      </c>
      <c r="H94" s="7">
        <f t="shared" si="19"/>
        <v>0.10695454545454547</v>
      </c>
      <c r="I94" s="196"/>
      <c r="J94" s="128"/>
      <c r="K94" s="132">
        <f t="shared" si="20"/>
        <v>0</v>
      </c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</row>
    <row r="95" spans="1:214" s="9" customFormat="1" ht="15.75" customHeight="1">
      <c r="A95" s="151" t="s">
        <v>384</v>
      </c>
      <c r="B95" s="243">
        <v>10</v>
      </c>
      <c r="C95" s="153">
        <v>10.5</v>
      </c>
      <c r="D95" s="154">
        <v>12.5</v>
      </c>
      <c r="E95" s="153">
        <f t="shared" si="16"/>
        <v>10.5</v>
      </c>
      <c r="F95" s="153">
        <f t="shared" si="17"/>
        <v>11.025</v>
      </c>
      <c r="G95" s="153">
        <f t="shared" si="18"/>
        <v>8.638636363636364</v>
      </c>
      <c r="H95" s="153">
        <f t="shared" si="19"/>
        <v>0.8638636363636364</v>
      </c>
      <c r="I95" s="197"/>
      <c r="J95" s="155"/>
      <c r="K95" s="156">
        <f t="shared" si="20"/>
        <v>0</v>
      </c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</row>
    <row r="96" spans="1:11" s="57" customFormat="1" ht="15">
      <c r="A96" s="32" t="s">
        <v>336</v>
      </c>
      <c r="B96" s="137">
        <v>200</v>
      </c>
      <c r="C96" s="7">
        <v>11.25</v>
      </c>
      <c r="D96" s="34">
        <v>13.75</v>
      </c>
      <c r="E96" s="7">
        <f t="shared" si="16"/>
        <v>11.25</v>
      </c>
      <c r="F96" s="7">
        <f t="shared" si="17"/>
        <v>11.8125</v>
      </c>
      <c r="G96" s="7">
        <f t="shared" si="18"/>
        <v>9.255681818181818</v>
      </c>
      <c r="H96" s="7">
        <f t="shared" si="19"/>
        <v>0.04627840909090909</v>
      </c>
      <c r="I96" s="196"/>
      <c r="J96" s="128"/>
      <c r="K96" s="132">
        <f t="shared" si="20"/>
        <v>0</v>
      </c>
    </row>
    <row r="97" spans="1:214" s="9" customFormat="1" ht="15.75" customHeight="1">
      <c r="A97" s="151" t="s">
        <v>199</v>
      </c>
      <c r="B97" s="243">
        <v>140</v>
      </c>
      <c r="C97" s="153">
        <v>8.75</v>
      </c>
      <c r="D97" s="154">
        <v>10.5</v>
      </c>
      <c r="E97" s="153">
        <f t="shared" si="16"/>
        <v>8.75</v>
      </c>
      <c r="F97" s="153">
        <f t="shared" si="17"/>
        <v>9.1875</v>
      </c>
      <c r="G97" s="153">
        <f t="shared" si="18"/>
        <v>7.198863636363637</v>
      </c>
      <c r="H97" s="153">
        <f t="shared" si="19"/>
        <v>0.05142045454545455</v>
      </c>
      <c r="I97" s="197"/>
      <c r="J97" s="155"/>
      <c r="K97" s="156">
        <f t="shared" si="20"/>
        <v>0</v>
      </c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</row>
    <row r="98" spans="1:214" s="80" customFormat="1" ht="15.75" customHeight="1">
      <c r="A98" s="32" t="s">
        <v>226</v>
      </c>
      <c r="B98" s="137">
        <v>120</v>
      </c>
      <c r="C98" s="7">
        <v>14</v>
      </c>
      <c r="D98" s="34">
        <v>16.75</v>
      </c>
      <c r="E98" s="7">
        <f t="shared" si="16"/>
        <v>14</v>
      </c>
      <c r="F98" s="7">
        <f t="shared" si="17"/>
        <v>14.7</v>
      </c>
      <c r="G98" s="7">
        <f t="shared" si="18"/>
        <v>11.518181818181818</v>
      </c>
      <c r="H98" s="7">
        <f t="shared" si="19"/>
        <v>0.09598484848484848</v>
      </c>
      <c r="I98" s="196"/>
      <c r="J98" s="128"/>
      <c r="K98" s="132">
        <f t="shared" si="20"/>
        <v>0</v>
      </c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</row>
    <row r="99" spans="1:214" s="9" customFormat="1" ht="15.75" customHeight="1">
      <c r="A99" s="151" t="s">
        <v>216</v>
      </c>
      <c r="B99" s="243">
        <v>220</v>
      </c>
      <c r="C99" s="153">
        <v>12.25</v>
      </c>
      <c r="D99" s="154">
        <v>14.75</v>
      </c>
      <c r="E99" s="153">
        <f t="shared" si="16"/>
        <v>12.25</v>
      </c>
      <c r="F99" s="153">
        <f t="shared" si="17"/>
        <v>12.8625</v>
      </c>
      <c r="G99" s="153">
        <f t="shared" si="18"/>
        <v>10.078409090909092</v>
      </c>
      <c r="H99" s="153">
        <f t="shared" si="19"/>
        <v>0.045810950413223146</v>
      </c>
      <c r="I99" s="197"/>
      <c r="J99" s="155"/>
      <c r="K99" s="156">
        <f t="shared" si="20"/>
        <v>0</v>
      </c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  <c r="AA99" s="57"/>
      <c r="AB99" s="57"/>
      <c r="AC99" s="57"/>
      <c r="AD99" s="57"/>
      <c r="AE99" s="57"/>
      <c r="AF99" s="57"/>
      <c r="AG99" s="57"/>
      <c r="AH99" s="57"/>
      <c r="AI99" s="57"/>
      <c r="AJ99" s="57"/>
      <c r="AK99" s="57"/>
      <c r="AL99" s="57"/>
      <c r="AM99" s="57"/>
      <c r="AN99" s="57"/>
      <c r="AO99" s="57"/>
      <c r="AP99" s="57"/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7"/>
      <c r="BG99" s="57"/>
      <c r="BH99" s="57"/>
      <c r="BI99" s="57"/>
      <c r="BJ99" s="57"/>
      <c r="BK99" s="57"/>
      <c r="BL99" s="57"/>
      <c r="BM99" s="57"/>
      <c r="BN99" s="57"/>
      <c r="BO99" s="57"/>
      <c r="BP99" s="57"/>
      <c r="BQ99" s="57"/>
      <c r="BR99" s="57"/>
      <c r="BS99" s="57"/>
      <c r="BT99" s="57"/>
      <c r="BU99" s="57"/>
      <c r="BV99" s="57"/>
      <c r="BW99" s="57"/>
      <c r="BX99" s="57"/>
      <c r="BY99" s="57"/>
      <c r="BZ99" s="57"/>
      <c r="CA99" s="57"/>
      <c r="CB99" s="57"/>
      <c r="CC99" s="57"/>
      <c r="CD99" s="57"/>
      <c r="CE99" s="57"/>
      <c r="CF99" s="57"/>
      <c r="CG99" s="57"/>
      <c r="CH99" s="57"/>
      <c r="CI99" s="57"/>
      <c r="CJ99" s="57"/>
      <c r="CK99" s="57"/>
      <c r="CL99" s="57"/>
      <c r="CM99" s="57"/>
      <c r="CN99" s="57"/>
      <c r="CO99" s="57"/>
      <c r="CP99" s="57"/>
      <c r="CQ99" s="57"/>
      <c r="CR99" s="57"/>
      <c r="CS99" s="57"/>
      <c r="CT99" s="57"/>
      <c r="CU99" s="57"/>
      <c r="CV99" s="57"/>
      <c r="CW99" s="57"/>
      <c r="CX99" s="57"/>
      <c r="CY99" s="57"/>
      <c r="CZ99" s="57"/>
      <c r="DA99" s="57"/>
      <c r="DB99" s="57"/>
      <c r="DC99" s="57"/>
      <c r="DD99" s="57"/>
      <c r="DE99" s="57"/>
      <c r="DF99" s="57"/>
      <c r="DG99" s="57"/>
      <c r="DH99" s="57"/>
      <c r="DI99" s="57"/>
      <c r="DJ99" s="57"/>
      <c r="DK99" s="57"/>
      <c r="DL99" s="57"/>
      <c r="DM99" s="57"/>
      <c r="DN99" s="57"/>
      <c r="DO99" s="57"/>
      <c r="DP99" s="57"/>
      <c r="DQ99" s="57"/>
      <c r="DR99" s="57"/>
      <c r="DS99" s="57"/>
      <c r="DT99" s="57"/>
      <c r="DU99" s="57"/>
      <c r="DV99" s="57"/>
      <c r="DW99" s="57"/>
      <c r="DX99" s="57"/>
      <c r="DY99" s="57"/>
      <c r="DZ99" s="57"/>
      <c r="EA99" s="57"/>
      <c r="EB99" s="57"/>
      <c r="EC99" s="57"/>
      <c r="ED99" s="57"/>
      <c r="EE99" s="57"/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/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7"/>
      <c r="FK99" s="57"/>
      <c r="FL99" s="57"/>
      <c r="FM99" s="57"/>
      <c r="FN99" s="57"/>
      <c r="FO99" s="57"/>
      <c r="FP99" s="57"/>
      <c r="FQ99" s="57"/>
      <c r="FR99" s="57"/>
      <c r="FS99" s="57"/>
      <c r="FT99" s="57"/>
      <c r="FU99" s="57"/>
      <c r="FV99" s="57"/>
      <c r="FW99" s="57"/>
      <c r="FX99" s="57"/>
      <c r="FY99" s="57"/>
      <c r="FZ99" s="57"/>
      <c r="GA99" s="57"/>
      <c r="GB99" s="57"/>
      <c r="GC99" s="57"/>
      <c r="GD99" s="57"/>
      <c r="GE99" s="57"/>
      <c r="GF99" s="57"/>
      <c r="GG99" s="57"/>
      <c r="GH99" s="57"/>
      <c r="GI99" s="57"/>
      <c r="GJ99" s="57"/>
      <c r="GK99" s="57"/>
      <c r="GL99" s="57"/>
      <c r="GM99" s="57"/>
      <c r="GN99" s="57"/>
      <c r="GO99" s="57"/>
      <c r="GP99" s="57"/>
      <c r="GQ99" s="57"/>
      <c r="GR99" s="57"/>
      <c r="GS99" s="57"/>
      <c r="GT99" s="57"/>
      <c r="GU99" s="57"/>
      <c r="GV99" s="57"/>
      <c r="GW99" s="57"/>
      <c r="GX99" s="57"/>
      <c r="GY99" s="57"/>
      <c r="GZ99" s="57"/>
      <c r="HA99" s="57"/>
      <c r="HB99" s="57"/>
      <c r="HC99" s="57"/>
      <c r="HD99" s="57"/>
      <c r="HE99" s="57"/>
      <c r="HF99" s="57"/>
    </row>
    <row r="100" spans="1:214" s="80" customFormat="1" ht="15.75" customHeight="1">
      <c r="A100" s="32" t="s">
        <v>201</v>
      </c>
      <c r="B100" s="137">
        <v>140</v>
      </c>
      <c r="C100" s="7">
        <v>8.75</v>
      </c>
      <c r="D100" s="34">
        <v>10.5</v>
      </c>
      <c r="E100" s="7">
        <f t="shared" si="16"/>
        <v>8.75</v>
      </c>
      <c r="F100" s="7">
        <f t="shared" si="17"/>
        <v>9.1875</v>
      </c>
      <c r="G100" s="7">
        <f t="shared" si="18"/>
        <v>7.198863636363637</v>
      </c>
      <c r="H100" s="7">
        <f t="shared" si="19"/>
        <v>0.05142045454545455</v>
      </c>
      <c r="I100" s="196"/>
      <c r="J100" s="128"/>
      <c r="K100" s="132">
        <f t="shared" si="20"/>
        <v>0</v>
      </c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7"/>
      <c r="BG100" s="57"/>
      <c r="BH100" s="57"/>
      <c r="BI100" s="57"/>
      <c r="BJ100" s="57"/>
      <c r="BK100" s="57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/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/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7"/>
      <c r="FK100" s="57"/>
      <c r="FL100" s="57"/>
      <c r="FM100" s="57"/>
      <c r="FN100" s="57"/>
      <c r="FO100" s="57"/>
      <c r="FP100" s="57"/>
      <c r="FQ100" s="57"/>
      <c r="FR100" s="57"/>
      <c r="FS100" s="57"/>
      <c r="FT100" s="57"/>
      <c r="FU100" s="57"/>
      <c r="FV100" s="57"/>
      <c r="FW100" s="57"/>
      <c r="FX100" s="57"/>
      <c r="FY100" s="57"/>
      <c r="FZ100" s="57"/>
      <c r="GA100" s="57"/>
      <c r="GB100" s="57"/>
      <c r="GC100" s="57"/>
      <c r="GD100" s="57"/>
      <c r="GE100" s="57"/>
      <c r="GF100" s="57"/>
      <c r="GG100" s="57"/>
      <c r="GH100" s="57"/>
      <c r="GI100" s="57"/>
      <c r="GJ100" s="57"/>
      <c r="GK100" s="57"/>
      <c r="GL100" s="57"/>
      <c r="GM100" s="57"/>
      <c r="GN100" s="57"/>
      <c r="GO100" s="57"/>
      <c r="GP100" s="57"/>
      <c r="GQ100" s="57"/>
      <c r="GR100" s="57"/>
      <c r="GS100" s="57"/>
      <c r="GT100" s="57"/>
      <c r="GU100" s="57"/>
      <c r="GV100" s="57"/>
      <c r="GW100" s="57"/>
      <c r="GX100" s="57"/>
      <c r="GY100" s="57"/>
      <c r="GZ100" s="57"/>
      <c r="HA100" s="57"/>
      <c r="HB100" s="57"/>
      <c r="HC100" s="57"/>
      <c r="HD100" s="57"/>
      <c r="HE100" s="57"/>
      <c r="HF100" s="57"/>
    </row>
    <row r="101" spans="1:214" s="9" customFormat="1" ht="15.75" customHeight="1">
      <c r="A101" s="151" t="s">
        <v>385</v>
      </c>
      <c r="B101" s="243">
        <v>200</v>
      </c>
      <c r="C101" s="153">
        <v>12.25</v>
      </c>
      <c r="D101" s="154">
        <v>14.75</v>
      </c>
      <c r="E101" s="153">
        <f t="shared" si="16"/>
        <v>12.25</v>
      </c>
      <c r="F101" s="153">
        <f t="shared" si="17"/>
        <v>12.8625</v>
      </c>
      <c r="G101" s="153">
        <f t="shared" si="18"/>
        <v>10.078409090909092</v>
      </c>
      <c r="H101" s="153">
        <f t="shared" si="19"/>
        <v>0.05039204545454546</v>
      </c>
      <c r="I101" s="197"/>
      <c r="J101" s="155"/>
      <c r="K101" s="156">
        <f t="shared" si="20"/>
        <v>0</v>
      </c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57"/>
      <c r="AN101" s="57"/>
      <c r="AO101" s="57"/>
      <c r="AP101" s="57"/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7"/>
      <c r="BG101" s="57"/>
      <c r="BH101" s="57"/>
      <c r="BI101" s="57"/>
      <c r="BJ101" s="57"/>
      <c r="BK101" s="57"/>
      <c r="BL101" s="57"/>
      <c r="BM101" s="57"/>
      <c r="BN101" s="57"/>
      <c r="BO101" s="57"/>
      <c r="BP101" s="57"/>
      <c r="BQ101" s="57"/>
      <c r="BR101" s="57"/>
      <c r="BS101" s="57"/>
      <c r="BT101" s="57"/>
      <c r="BU101" s="57"/>
      <c r="BV101" s="57"/>
      <c r="BW101" s="57"/>
      <c r="BX101" s="57"/>
      <c r="BY101" s="57"/>
      <c r="BZ101" s="57"/>
      <c r="CA101" s="57"/>
      <c r="CB101" s="57"/>
      <c r="CC101" s="57"/>
      <c r="CD101" s="57"/>
      <c r="CE101" s="57"/>
      <c r="CF101" s="57"/>
      <c r="CG101" s="57"/>
      <c r="CH101" s="57"/>
      <c r="CI101" s="57"/>
      <c r="CJ101" s="57"/>
      <c r="CK101" s="57"/>
      <c r="CL101" s="57"/>
      <c r="CM101" s="57"/>
      <c r="CN101" s="57"/>
      <c r="CO101" s="57"/>
      <c r="CP101" s="57"/>
      <c r="CQ101" s="57"/>
      <c r="CR101" s="57"/>
      <c r="CS101" s="57"/>
      <c r="CT101" s="57"/>
      <c r="CU101" s="57"/>
      <c r="CV101" s="57"/>
      <c r="CW101" s="57"/>
      <c r="CX101" s="57"/>
      <c r="CY101" s="57"/>
      <c r="CZ101" s="57"/>
      <c r="DA101" s="57"/>
      <c r="DB101" s="57"/>
      <c r="DC101" s="57"/>
      <c r="DD101" s="57"/>
      <c r="DE101" s="57"/>
      <c r="DF101" s="57"/>
      <c r="DG101" s="57"/>
      <c r="DH101" s="57"/>
      <c r="DI101" s="57"/>
      <c r="DJ101" s="57"/>
      <c r="DK101" s="57"/>
      <c r="DL101" s="57"/>
      <c r="DM101" s="57"/>
      <c r="DN101" s="57"/>
      <c r="DO101" s="57"/>
      <c r="DP101" s="57"/>
      <c r="DQ101" s="57"/>
      <c r="DR101" s="57"/>
      <c r="DS101" s="57"/>
      <c r="DT101" s="57"/>
      <c r="DU101" s="57"/>
      <c r="DV101" s="57"/>
      <c r="DW101" s="57"/>
      <c r="DX101" s="57"/>
      <c r="DY101" s="57"/>
      <c r="DZ101" s="57"/>
      <c r="EA101" s="57"/>
      <c r="EB101" s="57"/>
      <c r="EC101" s="57"/>
      <c r="ED101" s="57"/>
      <c r="EE101" s="57"/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/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7"/>
      <c r="FK101" s="57"/>
      <c r="FL101" s="57"/>
      <c r="FM101" s="57"/>
      <c r="FN101" s="57"/>
      <c r="FO101" s="57"/>
      <c r="FP101" s="57"/>
      <c r="FQ101" s="57"/>
      <c r="FR101" s="57"/>
      <c r="FS101" s="57"/>
      <c r="FT101" s="57"/>
      <c r="FU101" s="57"/>
      <c r="FV101" s="57"/>
      <c r="FW101" s="57"/>
      <c r="FX101" s="57"/>
      <c r="FY101" s="57"/>
      <c r="FZ101" s="57"/>
      <c r="GA101" s="57"/>
      <c r="GB101" s="57"/>
      <c r="GC101" s="57"/>
      <c r="GD101" s="57"/>
      <c r="GE101" s="57"/>
      <c r="GF101" s="57"/>
      <c r="GG101" s="57"/>
      <c r="GH101" s="57"/>
      <c r="GI101" s="57"/>
      <c r="GJ101" s="57"/>
      <c r="GK101" s="57"/>
      <c r="GL101" s="57"/>
      <c r="GM101" s="57"/>
      <c r="GN101" s="57"/>
      <c r="GO101" s="57"/>
      <c r="GP101" s="57"/>
      <c r="GQ101" s="57"/>
      <c r="GR101" s="57"/>
      <c r="GS101" s="57"/>
      <c r="GT101" s="57"/>
      <c r="GU101" s="57"/>
      <c r="GV101" s="57"/>
      <c r="GW101" s="57"/>
      <c r="GX101" s="57"/>
      <c r="GY101" s="57"/>
      <c r="GZ101" s="57"/>
      <c r="HA101" s="57"/>
      <c r="HB101" s="57"/>
      <c r="HC101" s="57"/>
      <c r="HD101" s="57"/>
      <c r="HE101" s="57"/>
      <c r="HF101" s="57"/>
    </row>
    <row r="102" spans="1:214" s="80" customFormat="1" ht="15.75" customHeight="1">
      <c r="A102" s="32" t="s">
        <v>386</v>
      </c>
      <c r="B102" s="137">
        <v>3600</v>
      </c>
      <c r="C102" s="7">
        <v>21</v>
      </c>
      <c r="D102" s="34">
        <v>25.25</v>
      </c>
      <c r="E102" s="7">
        <f t="shared" si="16"/>
        <v>21</v>
      </c>
      <c r="F102" s="7">
        <f t="shared" si="17"/>
        <v>22.05</v>
      </c>
      <c r="G102" s="7">
        <f t="shared" si="18"/>
        <v>17.277272727272727</v>
      </c>
      <c r="H102" s="7">
        <f t="shared" si="19"/>
        <v>0.004799242424242425</v>
      </c>
      <c r="I102" s="196"/>
      <c r="J102" s="128"/>
      <c r="K102" s="132">
        <f t="shared" si="20"/>
        <v>0</v>
      </c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  <c r="AA102" s="57"/>
      <c r="AB102" s="57"/>
      <c r="AC102" s="57"/>
      <c r="AD102" s="57"/>
      <c r="AE102" s="57"/>
      <c r="AF102" s="57"/>
      <c r="AG102" s="57"/>
      <c r="AH102" s="57"/>
      <c r="AI102" s="57"/>
      <c r="AJ102" s="57"/>
      <c r="AK102" s="57"/>
      <c r="AL102" s="57"/>
      <c r="AM102" s="57"/>
      <c r="AN102" s="57"/>
      <c r="AO102" s="57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7"/>
      <c r="BG102" s="57"/>
      <c r="BH102" s="57"/>
      <c r="BI102" s="57"/>
      <c r="BJ102" s="57"/>
      <c r="BK102" s="57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/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/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7"/>
      <c r="FK102" s="57"/>
      <c r="FL102" s="57"/>
      <c r="FM102" s="57"/>
      <c r="FN102" s="57"/>
      <c r="FO102" s="57"/>
      <c r="FP102" s="57"/>
      <c r="FQ102" s="57"/>
      <c r="FR102" s="57"/>
      <c r="FS102" s="57"/>
      <c r="FT102" s="57"/>
      <c r="FU102" s="57"/>
      <c r="FV102" s="57"/>
      <c r="FW102" s="57"/>
      <c r="FX102" s="57"/>
      <c r="FY102" s="57"/>
      <c r="FZ102" s="57"/>
      <c r="GA102" s="57"/>
      <c r="GB102" s="57"/>
      <c r="GC102" s="57"/>
      <c r="GD102" s="57"/>
      <c r="GE102" s="57"/>
      <c r="GF102" s="57"/>
      <c r="GG102" s="57"/>
      <c r="GH102" s="57"/>
      <c r="GI102" s="57"/>
      <c r="GJ102" s="57"/>
      <c r="GK102" s="57"/>
      <c r="GL102" s="57"/>
      <c r="GM102" s="57"/>
      <c r="GN102" s="57"/>
      <c r="GO102" s="57"/>
      <c r="GP102" s="57"/>
      <c r="GQ102" s="57"/>
      <c r="GR102" s="57"/>
      <c r="GS102" s="57"/>
      <c r="GT102" s="57"/>
      <c r="GU102" s="57"/>
      <c r="GV102" s="57"/>
      <c r="GW102" s="57"/>
      <c r="GX102" s="57"/>
      <c r="GY102" s="57"/>
      <c r="GZ102" s="57"/>
      <c r="HA102" s="57"/>
      <c r="HB102" s="57"/>
      <c r="HC102" s="57"/>
      <c r="HD102" s="57"/>
      <c r="HE102" s="57"/>
      <c r="HF102" s="57"/>
    </row>
    <row r="103" spans="1:214" s="9" customFormat="1" ht="15.75" customHeight="1">
      <c r="A103" s="151" t="s">
        <v>387</v>
      </c>
      <c r="B103" s="243">
        <v>150</v>
      </c>
      <c r="C103" s="153">
        <v>12.25</v>
      </c>
      <c r="D103" s="154">
        <v>14.75</v>
      </c>
      <c r="E103" s="153">
        <f t="shared" si="16"/>
        <v>12.25</v>
      </c>
      <c r="F103" s="153">
        <f t="shared" si="17"/>
        <v>12.8625</v>
      </c>
      <c r="G103" s="153">
        <f t="shared" si="18"/>
        <v>10.078409090909092</v>
      </c>
      <c r="H103" s="153">
        <f t="shared" si="19"/>
        <v>0.06718939393939395</v>
      </c>
      <c r="I103" s="197"/>
      <c r="J103" s="155"/>
      <c r="K103" s="156">
        <f t="shared" si="20"/>
        <v>0</v>
      </c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  <c r="AA103" s="57"/>
      <c r="AB103" s="57"/>
      <c r="AC103" s="57"/>
      <c r="AD103" s="57"/>
      <c r="AE103" s="57"/>
      <c r="AF103" s="57"/>
      <c r="AG103" s="57"/>
      <c r="AH103" s="57"/>
      <c r="AI103" s="57"/>
      <c r="AJ103" s="57"/>
      <c r="AK103" s="57"/>
      <c r="AL103" s="57"/>
      <c r="AM103" s="57"/>
      <c r="AN103" s="57"/>
      <c r="AO103" s="57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7"/>
      <c r="BG103" s="57"/>
      <c r="BH103" s="57"/>
      <c r="BI103" s="57"/>
      <c r="BJ103" s="57"/>
      <c r="BK103" s="57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/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7"/>
      <c r="FK103" s="57"/>
      <c r="FL103" s="57"/>
      <c r="FM103" s="57"/>
      <c r="FN103" s="57"/>
      <c r="FO103" s="57"/>
      <c r="FP103" s="57"/>
      <c r="FQ103" s="57"/>
      <c r="FR103" s="57"/>
      <c r="FS103" s="57"/>
      <c r="FT103" s="57"/>
      <c r="FU103" s="57"/>
      <c r="FV103" s="57"/>
      <c r="FW103" s="57"/>
      <c r="FX103" s="57"/>
      <c r="FY103" s="57"/>
      <c r="FZ103" s="57"/>
      <c r="GA103" s="57"/>
      <c r="GB103" s="57"/>
      <c r="GC103" s="57"/>
      <c r="GD103" s="57"/>
      <c r="GE103" s="57"/>
      <c r="GF103" s="57"/>
      <c r="GG103" s="57"/>
      <c r="GH103" s="57"/>
      <c r="GI103" s="57"/>
      <c r="GJ103" s="57"/>
      <c r="GK103" s="57"/>
      <c r="GL103" s="57"/>
      <c r="GM103" s="57"/>
      <c r="GN103" s="57"/>
      <c r="GO103" s="57"/>
      <c r="GP103" s="57"/>
      <c r="GQ103" s="57"/>
      <c r="GR103" s="57"/>
      <c r="GS103" s="57"/>
      <c r="GT103" s="57"/>
      <c r="GU103" s="57"/>
      <c r="GV103" s="57"/>
      <c r="GW103" s="57"/>
      <c r="GX103" s="57"/>
      <c r="GY103" s="57"/>
      <c r="GZ103" s="57"/>
      <c r="HA103" s="57"/>
      <c r="HB103" s="57"/>
      <c r="HC103" s="57"/>
      <c r="HD103" s="57"/>
      <c r="HE103" s="57"/>
      <c r="HF103" s="57"/>
    </row>
    <row r="104" spans="1:214" s="80" customFormat="1" ht="15.75" customHeight="1">
      <c r="A104" s="32" t="s">
        <v>388</v>
      </c>
      <c r="B104" s="137">
        <v>180</v>
      </c>
      <c r="C104" s="7">
        <v>16.5</v>
      </c>
      <c r="D104" s="34">
        <v>20</v>
      </c>
      <c r="E104" s="7">
        <f t="shared" si="16"/>
        <v>16.5</v>
      </c>
      <c r="F104" s="7">
        <f t="shared" si="17"/>
        <v>17.325</v>
      </c>
      <c r="G104" s="7">
        <f t="shared" si="18"/>
        <v>13.575</v>
      </c>
      <c r="H104" s="7">
        <f t="shared" si="19"/>
        <v>0.07541666666666666</v>
      </c>
      <c r="I104" s="196"/>
      <c r="J104" s="128"/>
      <c r="K104" s="132">
        <f t="shared" si="20"/>
        <v>0</v>
      </c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  <c r="AA104" s="57"/>
      <c r="AB104" s="57"/>
      <c r="AC104" s="57"/>
      <c r="AD104" s="57"/>
      <c r="AE104" s="57"/>
      <c r="AF104" s="57"/>
      <c r="AG104" s="57"/>
      <c r="AH104" s="57"/>
      <c r="AI104" s="57"/>
      <c r="AJ104" s="57"/>
      <c r="AK104" s="57"/>
      <c r="AL104" s="57"/>
      <c r="AM104" s="57"/>
      <c r="AN104" s="57"/>
      <c r="AO104" s="57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7"/>
      <c r="BG104" s="57"/>
      <c r="BH104" s="57"/>
      <c r="BI104" s="57"/>
      <c r="BJ104" s="57"/>
      <c r="BK104" s="57"/>
      <c r="BL104" s="57"/>
      <c r="BM104" s="57"/>
      <c r="BN104" s="57"/>
      <c r="BO104" s="57"/>
      <c r="BP104" s="57"/>
      <c r="BQ104" s="57"/>
      <c r="BR104" s="57"/>
      <c r="BS104" s="57"/>
      <c r="BT104" s="57"/>
      <c r="BU104" s="57"/>
      <c r="BV104" s="57"/>
      <c r="BW104" s="57"/>
      <c r="BX104" s="57"/>
      <c r="BY104" s="57"/>
      <c r="BZ104" s="57"/>
      <c r="CA104" s="57"/>
      <c r="CB104" s="57"/>
      <c r="CC104" s="57"/>
      <c r="CD104" s="57"/>
      <c r="CE104" s="57"/>
      <c r="CF104" s="57"/>
      <c r="CG104" s="57"/>
      <c r="CH104" s="57"/>
      <c r="CI104" s="57"/>
      <c r="CJ104" s="57"/>
      <c r="CK104" s="57"/>
      <c r="CL104" s="57"/>
      <c r="CM104" s="57"/>
      <c r="CN104" s="57"/>
      <c r="CO104" s="57"/>
      <c r="CP104" s="57"/>
      <c r="CQ104" s="57"/>
      <c r="CR104" s="57"/>
      <c r="CS104" s="57"/>
      <c r="CT104" s="57"/>
      <c r="CU104" s="57"/>
      <c r="CV104" s="57"/>
      <c r="CW104" s="57"/>
      <c r="CX104" s="57"/>
      <c r="CY104" s="57"/>
      <c r="CZ104" s="57"/>
      <c r="DA104" s="57"/>
      <c r="DB104" s="57"/>
      <c r="DC104" s="57"/>
      <c r="DD104" s="57"/>
      <c r="DE104" s="57"/>
      <c r="DF104" s="57"/>
      <c r="DG104" s="57"/>
      <c r="DH104" s="57"/>
      <c r="DI104" s="57"/>
      <c r="DJ104" s="57"/>
      <c r="DK104" s="57"/>
      <c r="DL104" s="57"/>
      <c r="DM104" s="57"/>
      <c r="DN104" s="57"/>
      <c r="DO104" s="57"/>
      <c r="DP104" s="57"/>
      <c r="DQ104" s="57"/>
      <c r="DR104" s="57"/>
      <c r="DS104" s="57"/>
      <c r="DT104" s="57"/>
      <c r="DU104" s="57"/>
      <c r="DV104" s="57"/>
      <c r="DW104" s="57"/>
      <c r="DX104" s="57"/>
      <c r="DY104" s="57"/>
      <c r="DZ104" s="57"/>
      <c r="EA104" s="57"/>
      <c r="EB104" s="57"/>
      <c r="EC104" s="57"/>
      <c r="ED104" s="57"/>
      <c r="EE104" s="57"/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7"/>
      <c r="FK104" s="57"/>
      <c r="FL104" s="57"/>
      <c r="FM104" s="57"/>
      <c r="FN104" s="57"/>
      <c r="FO104" s="57"/>
      <c r="FP104" s="57"/>
      <c r="FQ104" s="57"/>
      <c r="FR104" s="57"/>
      <c r="FS104" s="57"/>
      <c r="FT104" s="57"/>
      <c r="FU104" s="57"/>
      <c r="FV104" s="57"/>
      <c r="FW104" s="57"/>
      <c r="FX104" s="57"/>
      <c r="FY104" s="57"/>
      <c r="FZ104" s="57"/>
      <c r="GA104" s="57"/>
      <c r="GB104" s="57"/>
      <c r="GC104" s="57"/>
      <c r="GD104" s="57"/>
      <c r="GE104" s="57"/>
      <c r="GF104" s="57"/>
      <c r="GG104" s="57"/>
      <c r="GH104" s="57"/>
      <c r="GI104" s="57"/>
      <c r="GJ104" s="57"/>
      <c r="GK104" s="57"/>
      <c r="GL104" s="57"/>
      <c r="GM104" s="57"/>
      <c r="GN104" s="57"/>
      <c r="GO104" s="57"/>
      <c r="GP104" s="57"/>
      <c r="GQ104" s="57"/>
      <c r="GR104" s="57"/>
      <c r="GS104" s="57"/>
      <c r="GT104" s="57"/>
      <c r="GU104" s="57"/>
      <c r="GV104" s="57"/>
      <c r="GW104" s="57"/>
      <c r="GX104" s="57"/>
      <c r="GY104" s="57"/>
      <c r="GZ104" s="57"/>
      <c r="HA104" s="57"/>
      <c r="HB104" s="57"/>
      <c r="HC104" s="57"/>
      <c r="HD104" s="57"/>
      <c r="HE104" s="57"/>
      <c r="HF104" s="57"/>
    </row>
    <row r="105" spans="1:214" s="9" customFormat="1" ht="15.75" customHeight="1">
      <c r="A105" s="151" t="s">
        <v>389</v>
      </c>
      <c r="B105" s="243">
        <v>10</v>
      </c>
      <c r="C105" s="153">
        <v>13</v>
      </c>
      <c r="D105" s="154">
        <v>15.75</v>
      </c>
      <c r="E105" s="153">
        <f t="shared" si="16"/>
        <v>13</v>
      </c>
      <c r="F105" s="153">
        <f t="shared" si="17"/>
        <v>13.65</v>
      </c>
      <c r="G105" s="153">
        <f t="shared" si="18"/>
        <v>10.695454545454547</v>
      </c>
      <c r="H105" s="153">
        <f t="shared" si="19"/>
        <v>1.0695454545454548</v>
      </c>
      <c r="I105" s="197"/>
      <c r="J105" s="155"/>
      <c r="K105" s="156">
        <f t="shared" si="20"/>
        <v>0</v>
      </c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  <c r="AA105" s="57"/>
      <c r="AB105" s="57"/>
      <c r="AC105" s="57"/>
      <c r="AD105" s="57"/>
      <c r="AE105" s="57"/>
      <c r="AF105" s="57"/>
      <c r="AG105" s="57"/>
      <c r="AH105" s="57"/>
      <c r="AI105" s="57"/>
      <c r="AJ105" s="57"/>
      <c r="AK105" s="57"/>
      <c r="AL105" s="57"/>
      <c r="AM105" s="57"/>
      <c r="AN105" s="57"/>
      <c r="AO105" s="57"/>
      <c r="AP105" s="57"/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7"/>
      <c r="BG105" s="57"/>
      <c r="BH105" s="57"/>
      <c r="BI105" s="57"/>
      <c r="BJ105" s="57"/>
      <c r="BK105" s="57"/>
      <c r="BL105" s="57"/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/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/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7"/>
      <c r="FK105" s="57"/>
      <c r="FL105" s="57"/>
      <c r="FM105" s="57"/>
      <c r="FN105" s="57"/>
      <c r="FO105" s="57"/>
      <c r="FP105" s="57"/>
      <c r="FQ105" s="57"/>
      <c r="FR105" s="57"/>
      <c r="FS105" s="57"/>
      <c r="FT105" s="57"/>
      <c r="FU105" s="57"/>
      <c r="FV105" s="57"/>
      <c r="FW105" s="57"/>
      <c r="FX105" s="57"/>
      <c r="FY105" s="57"/>
      <c r="FZ105" s="57"/>
      <c r="GA105" s="57"/>
      <c r="GB105" s="57"/>
      <c r="GC105" s="57"/>
      <c r="GD105" s="57"/>
      <c r="GE105" s="57"/>
      <c r="GF105" s="57"/>
      <c r="GG105" s="57"/>
      <c r="GH105" s="57"/>
      <c r="GI105" s="57"/>
      <c r="GJ105" s="57"/>
      <c r="GK105" s="57"/>
      <c r="GL105" s="57"/>
      <c r="GM105" s="57"/>
      <c r="GN105" s="57"/>
      <c r="GO105" s="57"/>
      <c r="GP105" s="57"/>
      <c r="GQ105" s="57"/>
      <c r="GR105" s="57"/>
      <c r="GS105" s="57"/>
      <c r="GT105" s="57"/>
      <c r="GU105" s="57"/>
      <c r="GV105" s="57"/>
      <c r="GW105" s="57"/>
      <c r="GX105" s="57"/>
      <c r="GY105" s="57"/>
      <c r="GZ105" s="57"/>
      <c r="HA105" s="57"/>
      <c r="HB105" s="57"/>
      <c r="HC105" s="57"/>
      <c r="HD105" s="57"/>
      <c r="HE105" s="57"/>
      <c r="HF105" s="57"/>
    </row>
    <row r="106" spans="1:214" s="80" customFormat="1" ht="15.75" customHeight="1">
      <c r="A106" s="32" t="s">
        <v>390</v>
      </c>
      <c r="B106" s="137">
        <v>6</v>
      </c>
      <c r="C106" s="7">
        <v>15.75</v>
      </c>
      <c r="D106" s="34">
        <v>19</v>
      </c>
      <c r="E106" s="7">
        <f t="shared" si="16"/>
        <v>15.75</v>
      </c>
      <c r="F106" s="7">
        <f t="shared" si="17"/>
        <v>16.5375</v>
      </c>
      <c r="G106" s="7">
        <f t="shared" si="18"/>
        <v>12.957954545454546</v>
      </c>
      <c r="H106" s="7">
        <f t="shared" si="19"/>
        <v>2.159659090909091</v>
      </c>
      <c r="I106" s="196"/>
      <c r="J106" s="128"/>
      <c r="K106" s="132">
        <f t="shared" si="20"/>
        <v>0</v>
      </c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  <c r="AA106" s="57"/>
      <c r="AB106" s="57"/>
      <c r="AC106" s="57"/>
      <c r="AD106" s="57"/>
      <c r="AE106" s="57"/>
      <c r="AF106" s="57"/>
      <c r="AG106" s="57"/>
      <c r="AH106" s="57"/>
      <c r="AI106" s="57"/>
      <c r="AJ106" s="57"/>
      <c r="AK106" s="57"/>
      <c r="AL106" s="57"/>
      <c r="AM106" s="57"/>
      <c r="AN106" s="57"/>
      <c r="AO106" s="57"/>
      <c r="AP106" s="57"/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7"/>
      <c r="BG106" s="57"/>
      <c r="BH106" s="57"/>
      <c r="BI106" s="57"/>
      <c r="BJ106" s="57"/>
      <c r="BK106" s="57"/>
      <c r="BL106" s="57"/>
      <c r="BM106" s="57"/>
      <c r="BN106" s="57"/>
      <c r="BO106" s="57"/>
      <c r="BP106" s="57"/>
      <c r="BQ106" s="57"/>
      <c r="BR106" s="57"/>
      <c r="BS106" s="57"/>
      <c r="BT106" s="57"/>
      <c r="BU106" s="57"/>
      <c r="BV106" s="57"/>
      <c r="BW106" s="57"/>
      <c r="BX106" s="57"/>
      <c r="BY106" s="57"/>
      <c r="BZ106" s="57"/>
      <c r="CA106" s="57"/>
      <c r="CB106" s="57"/>
      <c r="CC106" s="57"/>
      <c r="CD106" s="57"/>
      <c r="CE106" s="57"/>
      <c r="CF106" s="57"/>
      <c r="CG106" s="57"/>
      <c r="CH106" s="57"/>
      <c r="CI106" s="57"/>
      <c r="CJ106" s="57"/>
      <c r="CK106" s="57"/>
      <c r="CL106" s="57"/>
      <c r="CM106" s="57"/>
      <c r="CN106" s="57"/>
      <c r="CO106" s="57"/>
      <c r="CP106" s="57"/>
      <c r="CQ106" s="57"/>
      <c r="CR106" s="57"/>
      <c r="CS106" s="57"/>
      <c r="CT106" s="57"/>
      <c r="CU106" s="57"/>
      <c r="CV106" s="57"/>
      <c r="CW106" s="57"/>
      <c r="CX106" s="57"/>
      <c r="CY106" s="57"/>
      <c r="CZ106" s="57"/>
      <c r="DA106" s="57"/>
      <c r="DB106" s="57"/>
      <c r="DC106" s="57"/>
      <c r="DD106" s="57"/>
      <c r="DE106" s="57"/>
      <c r="DF106" s="57"/>
      <c r="DG106" s="57"/>
      <c r="DH106" s="57"/>
      <c r="DI106" s="57"/>
      <c r="DJ106" s="57"/>
      <c r="DK106" s="57"/>
      <c r="DL106" s="57"/>
      <c r="DM106" s="57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/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7"/>
      <c r="FK106" s="57"/>
      <c r="FL106" s="57"/>
      <c r="FM106" s="57"/>
      <c r="FN106" s="57"/>
      <c r="FO106" s="57"/>
      <c r="FP106" s="57"/>
      <c r="FQ106" s="57"/>
      <c r="FR106" s="57"/>
      <c r="FS106" s="57"/>
      <c r="FT106" s="57"/>
      <c r="FU106" s="57"/>
      <c r="FV106" s="57"/>
      <c r="FW106" s="57"/>
      <c r="FX106" s="57"/>
      <c r="FY106" s="57"/>
      <c r="FZ106" s="57"/>
      <c r="GA106" s="57"/>
      <c r="GB106" s="57"/>
      <c r="GC106" s="57"/>
      <c r="GD106" s="57"/>
      <c r="GE106" s="57"/>
      <c r="GF106" s="57"/>
      <c r="GG106" s="57"/>
      <c r="GH106" s="57"/>
      <c r="GI106" s="57"/>
      <c r="GJ106" s="57"/>
      <c r="GK106" s="57"/>
      <c r="GL106" s="57"/>
      <c r="GM106" s="57"/>
      <c r="GN106" s="57"/>
      <c r="GO106" s="57"/>
      <c r="GP106" s="57"/>
      <c r="GQ106" s="57"/>
      <c r="GR106" s="57"/>
      <c r="GS106" s="57"/>
      <c r="GT106" s="57"/>
      <c r="GU106" s="57"/>
      <c r="GV106" s="57"/>
      <c r="GW106" s="57"/>
      <c r="GX106" s="57"/>
      <c r="GY106" s="57"/>
      <c r="GZ106" s="57"/>
      <c r="HA106" s="57"/>
      <c r="HB106" s="57"/>
      <c r="HC106" s="57"/>
      <c r="HD106" s="57"/>
      <c r="HE106" s="57"/>
      <c r="HF106" s="57"/>
    </row>
    <row r="107" spans="1:214" s="9" customFormat="1" ht="15.75" customHeight="1">
      <c r="A107" s="151" t="s">
        <v>290</v>
      </c>
      <c r="B107" s="243">
        <v>10</v>
      </c>
      <c r="C107" s="153">
        <v>13</v>
      </c>
      <c r="D107" s="154">
        <v>15.75</v>
      </c>
      <c r="E107" s="153">
        <f t="shared" si="16"/>
        <v>13</v>
      </c>
      <c r="F107" s="153">
        <f t="shared" si="17"/>
        <v>13.65</v>
      </c>
      <c r="G107" s="153">
        <f t="shared" si="18"/>
        <v>10.695454545454547</v>
      </c>
      <c r="H107" s="153">
        <f t="shared" si="19"/>
        <v>1.0695454545454548</v>
      </c>
      <c r="I107" s="197"/>
      <c r="J107" s="155"/>
      <c r="K107" s="156">
        <f t="shared" si="20"/>
        <v>0</v>
      </c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  <c r="AA107" s="57"/>
      <c r="AB107" s="57"/>
      <c r="AC107" s="57"/>
      <c r="AD107" s="57"/>
      <c r="AE107" s="57"/>
      <c r="AF107" s="57"/>
      <c r="AG107" s="57"/>
      <c r="AH107" s="57"/>
      <c r="AI107" s="57"/>
      <c r="AJ107" s="57"/>
      <c r="AK107" s="57"/>
      <c r="AL107" s="57"/>
      <c r="AM107" s="57"/>
      <c r="AN107" s="57"/>
      <c r="AO107" s="57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7"/>
      <c r="BG107" s="57"/>
      <c r="BH107" s="57"/>
      <c r="BI107" s="57"/>
      <c r="BJ107" s="57"/>
      <c r="BK107" s="57"/>
      <c r="BL107" s="57"/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/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/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7"/>
      <c r="FK107" s="57"/>
      <c r="FL107" s="57"/>
      <c r="FM107" s="57"/>
      <c r="FN107" s="57"/>
      <c r="FO107" s="57"/>
      <c r="FP107" s="57"/>
      <c r="FQ107" s="57"/>
      <c r="FR107" s="57"/>
      <c r="FS107" s="57"/>
      <c r="FT107" s="57"/>
      <c r="FU107" s="57"/>
      <c r="FV107" s="57"/>
      <c r="FW107" s="57"/>
      <c r="FX107" s="57"/>
      <c r="FY107" s="57"/>
      <c r="FZ107" s="57"/>
      <c r="GA107" s="57"/>
      <c r="GB107" s="57"/>
      <c r="GC107" s="57"/>
      <c r="GD107" s="57"/>
      <c r="GE107" s="57"/>
      <c r="GF107" s="57"/>
      <c r="GG107" s="57"/>
      <c r="GH107" s="57"/>
      <c r="GI107" s="57"/>
      <c r="GJ107" s="57"/>
      <c r="GK107" s="57"/>
      <c r="GL107" s="57"/>
      <c r="GM107" s="57"/>
      <c r="GN107" s="57"/>
      <c r="GO107" s="57"/>
      <c r="GP107" s="57"/>
      <c r="GQ107" s="57"/>
      <c r="GR107" s="57"/>
      <c r="GS107" s="57"/>
      <c r="GT107" s="57"/>
      <c r="GU107" s="57"/>
      <c r="GV107" s="57"/>
      <c r="GW107" s="57"/>
      <c r="GX107" s="57"/>
      <c r="GY107" s="57"/>
      <c r="GZ107" s="57"/>
      <c r="HA107" s="57"/>
      <c r="HB107" s="57"/>
      <c r="HC107" s="57"/>
      <c r="HD107" s="57"/>
      <c r="HE107" s="57"/>
      <c r="HF107" s="57"/>
    </row>
    <row r="108" spans="1:214" s="9" customFormat="1" ht="15.75" customHeight="1">
      <c r="A108" s="32" t="s">
        <v>391</v>
      </c>
      <c r="B108" s="137">
        <v>20</v>
      </c>
      <c r="C108" s="7">
        <v>10.5</v>
      </c>
      <c r="D108" s="34">
        <v>12.5</v>
      </c>
      <c r="E108" s="7">
        <f t="shared" si="16"/>
        <v>10.5</v>
      </c>
      <c r="F108" s="7">
        <f t="shared" si="17"/>
        <v>11.025</v>
      </c>
      <c r="G108" s="7">
        <f t="shared" si="18"/>
        <v>8.638636363636364</v>
      </c>
      <c r="H108" s="7">
        <f t="shared" si="19"/>
        <v>0.4319318181818182</v>
      </c>
      <c r="I108" s="196"/>
      <c r="J108" s="128"/>
      <c r="K108" s="132">
        <f t="shared" si="20"/>
        <v>0</v>
      </c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  <c r="AA108" s="57"/>
      <c r="AB108" s="57"/>
      <c r="AC108" s="57"/>
      <c r="AD108" s="57"/>
      <c r="AE108" s="57"/>
      <c r="AF108" s="57"/>
      <c r="AG108" s="57"/>
      <c r="AH108" s="57"/>
      <c r="AI108" s="57"/>
      <c r="AJ108" s="57"/>
      <c r="AK108" s="57"/>
      <c r="AL108" s="57"/>
      <c r="AM108" s="57"/>
      <c r="AN108" s="57"/>
      <c r="AO108" s="57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7"/>
      <c r="BG108" s="57"/>
      <c r="BH108" s="57"/>
      <c r="BI108" s="57"/>
      <c r="BJ108" s="57"/>
      <c r="BK108" s="57"/>
      <c r="BL108" s="57"/>
      <c r="BM108" s="57"/>
      <c r="BN108" s="57"/>
      <c r="BO108" s="57"/>
      <c r="BP108" s="57"/>
      <c r="BQ108" s="57"/>
      <c r="BR108" s="57"/>
      <c r="BS108" s="57"/>
      <c r="BT108" s="57"/>
      <c r="BU108" s="57"/>
      <c r="BV108" s="57"/>
      <c r="BW108" s="57"/>
      <c r="BX108" s="57"/>
      <c r="BY108" s="57"/>
      <c r="BZ108" s="57"/>
      <c r="CA108" s="57"/>
      <c r="CB108" s="57"/>
      <c r="CC108" s="57"/>
      <c r="CD108" s="57"/>
      <c r="CE108" s="57"/>
      <c r="CF108" s="57"/>
      <c r="CG108" s="57"/>
      <c r="CH108" s="57"/>
      <c r="CI108" s="57"/>
      <c r="CJ108" s="57"/>
      <c r="CK108" s="57"/>
      <c r="CL108" s="57"/>
      <c r="CM108" s="57"/>
      <c r="CN108" s="57"/>
      <c r="CO108" s="57"/>
      <c r="CP108" s="57"/>
      <c r="CQ108" s="57"/>
      <c r="CR108" s="57"/>
      <c r="CS108" s="57"/>
      <c r="CT108" s="57"/>
      <c r="CU108" s="57"/>
      <c r="CV108" s="57"/>
      <c r="CW108" s="57"/>
      <c r="CX108" s="57"/>
      <c r="CY108" s="57"/>
      <c r="CZ108" s="57"/>
      <c r="DA108" s="57"/>
      <c r="DB108" s="57"/>
      <c r="DC108" s="57"/>
      <c r="DD108" s="57"/>
      <c r="DE108" s="57"/>
      <c r="DF108" s="57"/>
      <c r="DG108" s="57"/>
      <c r="DH108" s="57"/>
      <c r="DI108" s="57"/>
      <c r="DJ108" s="57"/>
      <c r="DK108" s="57"/>
      <c r="DL108" s="57"/>
      <c r="DM108" s="57"/>
      <c r="DN108" s="57"/>
      <c r="DO108" s="57"/>
      <c r="DP108" s="57"/>
      <c r="DQ108" s="57"/>
      <c r="DR108" s="57"/>
      <c r="DS108" s="57"/>
      <c r="DT108" s="57"/>
      <c r="DU108" s="57"/>
      <c r="DV108" s="57"/>
      <c r="DW108" s="57"/>
      <c r="DX108" s="57"/>
      <c r="DY108" s="57"/>
      <c r="DZ108" s="57"/>
      <c r="EA108" s="57"/>
      <c r="EB108" s="57"/>
      <c r="EC108" s="57"/>
      <c r="ED108" s="57"/>
      <c r="EE108" s="57"/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7"/>
      <c r="FK108" s="57"/>
      <c r="FL108" s="57"/>
      <c r="FM108" s="57"/>
      <c r="FN108" s="57"/>
      <c r="FO108" s="57"/>
      <c r="FP108" s="57"/>
      <c r="FQ108" s="57"/>
      <c r="FR108" s="57"/>
      <c r="FS108" s="57"/>
      <c r="FT108" s="57"/>
      <c r="FU108" s="57"/>
      <c r="FV108" s="57"/>
      <c r="FW108" s="57"/>
      <c r="FX108" s="57"/>
      <c r="FY108" s="57"/>
      <c r="FZ108" s="57"/>
      <c r="GA108" s="57"/>
      <c r="GB108" s="57"/>
      <c r="GC108" s="57"/>
      <c r="GD108" s="57"/>
      <c r="GE108" s="57"/>
      <c r="GF108" s="57"/>
      <c r="GG108" s="57"/>
      <c r="GH108" s="57"/>
      <c r="GI108" s="57"/>
      <c r="GJ108" s="57"/>
      <c r="GK108" s="57"/>
      <c r="GL108" s="57"/>
      <c r="GM108" s="57"/>
      <c r="GN108" s="57"/>
      <c r="GO108" s="57"/>
      <c r="GP108" s="57"/>
      <c r="GQ108" s="57"/>
      <c r="GR108" s="57"/>
      <c r="GS108" s="57"/>
      <c r="GT108" s="57"/>
      <c r="GU108" s="57"/>
      <c r="GV108" s="57"/>
      <c r="GW108" s="57"/>
      <c r="GX108" s="57"/>
      <c r="GY108" s="57"/>
      <c r="GZ108" s="57"/>
      <c r="HA108" s="57"/>
      <c r="HB108" s="57"/>
      <c r="HC108" s="57"/>
      <c r="HD108" s="57"/>
      <c r="HE108" s="57"/>
      <c r="HF108" s="57"/>
    </row>
    <row r="109" spans="1:214" s="9" customFormat="1" ht="15.75" customHeight="1">
      <c r="A109" s="151" t="s">
        <v>392</v>
      </c>
      <c r="B109" s="243">
        <v>8</v>
      </c>
      <c r="C109" s="153">
        <v>17.5</v>
      </c>
      <c r="D109" s="154">
        <v>21</v>
      </c>
      <c r="E109" s="153">
        <f t="shared" si="16"/>
        <v>17.5</v>
      </c>
      <c r="F109" s="153">
        <f t="shared" si="17"/>
        <v>18.375</v>
      </c>
      <c r="G109" s="153">
        <f t="shared" si="18"/>
        <v>14.397727272727273</v>
      </c>
      <c r="H109" s="153">
        <f t="shared" si="19"/>
        <v>1.7997159090909092</v>
      </c>
      <c r="I109" s="197"/>
      <c r="J109" s="155"/>
      <c r="K109" s="156">
        <f t="shared" si="20"/>
        <v>0</v>
      </c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  <c r="AA109" s="57"/>
      <c r="AB109" s="57"/>
      <c r="AC109" s="57"/>
      <c r="AD109" s="57"/>
      <c r="AE109" s="57"/>
      <c r="AF109" s="57"/>
      <c r="AG109" s="57"/>
      <c r="AH109" s="57"/>
      <c r="AI109" s="57"/>
      <c r="AJ109" s="57"/>
      <c r="AK109" s="57"/>
      <c r="AL109" s="57"/>
      <c r="AM109" s="57"/>
      <c r="AN109" s="57"/>
      <c r="AO109" s="57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7"/>
      <c r="BG109" s="57"/>
      <c r="BH109" s="57"/>
      <c r="BI109" s="57"/>
      <c r="BJ109" s="57"/>
      <c r="BK109" s="57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57"/>
      <c r="CG109" s="57"/>
      <c r="CH109" s="57"/>
      <c r="CI109" s="57"/>
      <c r="CJ109" s="57"/>
      <c r="CK109" s="57"/>
      <c r="CL109" s="57"/>
      <c r="CM109" s="57"/>
      <c r="CN109" s="57"/>
      <c r="CO109" s="57"/>
      <c r="CP109" s="57"/>
      <c r="CQ109" s="57"/>
      <c r="CR109" s="57"/>
      <c r="CS109" s="57"/>
      <c r="CT109" s="57"/>
      <c r="CU109" s="57"/>
      <c r="CV109" s="57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/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7"/>
      <c r="FK109" s="57"/>
      <c r="FL109" s="57"/>
      <c r="FM109" s="57"/>
      <c r="FN109" s="57"/>
      <c r="FO109" s="57"/>
      <c r="FP109" s="57"/>
      <c r="FQ109" s="57"/>
      <c r="FR109" s="57"/>
      <c r="FS109" s="57"/>
      <c r="FT109" s="57"/>
      <c r="FU109" s="57"/>
      <c r="FV109" s="57"/>
      <c r="FW109" s="57"/>
      <c r="FX109" s="57"/>
      <c r="FY109" s="57"/>
      <c r="FZ109" s="57"/>
      <c r="GA109" s="57"/>
      <c r="GB109" s="57"/>
      <c r="GC109" s="57"/>
      <c r="GD109" s="57"/>
      <c r="GE109" s="57"/>
      <c r="GF109" s="57"/>
      <c r="GG109" s="57"/>
      <c r="GH109" s="57"/>
      <c r="GI109" s="57"/>
      <c r="GJ109" s="57"/>
      <c r="GK109" s="57"/>
      <c r="GL109" s="57"/>
      <c r="GM109" s="57"/>
      <c r="GN109" s="57"/>
      <c r="GO109" s="57"/>
      <c r="GP109" s="57"/>
      <c r="GQ109" s="57"/>
      <c r="GR109" s="57"/>
      <c r="GS109" s="57"/>
      <c r="GT109" s="57"/>
      <c r="GU109" s="57"/>
      <c r="GV109" s="57"/>
      <c r="GW109" s="57"/>
      <c r="GX109" s="57"/>
      <c r="GY109" s="57"/>
      <c r="GZ109" s="57"/>
      <c r="HA109" s="57"/>
      <c r="HB109" s="57"/>
      <c r="HC109" s="57"/>
      <c r="HD109" s="57"/>
      <c r="HE109" s="57"/>
      <c r="HF109" s="57"/>
    </row>
    <row r="110" spans="1:214" s="9" customFormat="1" ht="15.75" customHeight="1">
      <c r="A110" s="32" t="s">
        <v>393</v>
      </c>
      <c r="B110" s="137">
        <v>10</v>
      </c>
      <c r="C110" s="7">
        <v>17.5</v>
      </c>
      <c r="D110" s="34">
        <v>21</v>
      </c>
      <c r="E110" s="7">
        <f t="shared" si="16"/>
        <v>17.5</v>
      </c>
      <c r="F110" s="7">
        <f t="shared" si="17"/>
        <v>18.375</v>
      </c>
      <c r="G110" s="7">
        <f t="shared" si="18"/>
        <v>14.397727272727273</v>
      </c>
      <c r="H110" s="7">
        <f t="shared" si="19"/>
        <v>1.4397727272727274</v>
      </c>
      <c r="I110" s="196"/>
      <c r="J110" s="128"/>
      <c r="K110" s="132">
        <f t="shared" si="20"/>
        <v>0</v>
      </c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</row>
    <row r="111" spans="1:214" s="9" customFormat="1" ht="15" customHeight="1">
      <c r="A111" s="151" t="s">
        <v>243</v>
      </c>
      <c r="B111" s="243">
        <v>24</v>
      </c>
      <c r="C111" s="153">
        <v>8.75</v>
      </c>
      <c r="D111" s="154">
        <v>10.5</v>
      </c>
      <c r="E111" s="153">
        <f t="shared" si="16"/>
        <v>8.75</v>
      </c>
      <c r="F111" s="153">
        <f t="shared" si="17"/>
        <v>9.1875</v>
      </c>
      <c r="G111" s="153">
        <f t="shared" si="18"/>
        <v>7.198863636363637</v>
      </c>
      <c r="H111" s="153">
        <f t="shared" si="19"/>
        <v>0.29995265151515155</v>
      </c>
      <c r="I111" s="197"/>
      <c r="J111" s="155"/>
      <c r="K111" s="156">
        <f>IF(I111&gt;0,J111*I111,J111*H111)</f>
        <v>0</v>
      </c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57"/>
      <c r="AN111" s="57"/>
      <c r="AO111" s="57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7"/>
      <c r="BG111" s="57"/>
      <c r="BH111" s="57"/>
      <c r="BI111" s="57"/>
      <c r="BJ111" s="57"/>
      <c r="BK111" s="57"/>
      <c r="BL111" s="57"/>
      <c r="BM111" s="57"/>
      <c r="BN111" s="57"/>
      <c r="BO111" s="57"/>
      <c r="BP111" s="57"/>
      <c r="BQ111" s="57"/>
      <c r="BR111" s="57"/>
      <c r="BS111" s="57"/>
      <c r="BT111" s="57"/>
      <c r="BU111" s="57"/>
      <c r="BV111" s="57"/>
      <c r="BW111" s="57"/>
      <c r="BX111" s="57"/>
      <c r="BY111" s="57"/>
      <c r="BZ111" s="57"/>
      <c r="CA111" s="57"/>
      <c r="CB111" s="57"/>
      <c r="CC111" s="57"/>
      <c r="CD111" s="57"/>
      <c r="CE111" s="57"/>
      <c r="CF111" s="57"/>
      <c r="CG111" s="57"/>
      <c r="CH111" s="57"/>
      <c r="CI111" s="57"/>
      <c r="CJ111" s="57"/>
      <c r="CK111" s="57"/>
      <c r="CL111" s="57"/>
      <c r="CM111" s="57"/>
      <c r="CN111" s="57"/>
      <c r="CO111" s="57"/>
      <c r="CP111" s="57"/>
      <c r="CQ111" s="57"/>
      <c r="CR111" s="57"/>
      <c r="CS111" s="57"/>
      <c r="CT111" s="57"/>
      <c r="CU111" s="57"/>
      <c r="CV111" s="57"/>
      <c r="CW111" s="57"/>
      <c r="CX111" s="57"/>
      <c r="CY111" s="57"/>
      <c r="CZ111" s="57"/>
      <c r="DA111" s="57"/>
      <c r="DB111" s="57"/>
      <c r="DC111" s="57"/>
      <c r="DD111" s="57"/>
      <c r="DE111" s="57"/>
      <c r="DF111" s="57"/>
      <c r="DG111" s="57"/>
      <c r="DH111" s="57"/>
      <c r="DI111" s="57"/>
      <c r="DJ111" s="57"/>
      <c r="DK111" s="57"/>
      <c r="DL111" s="57"/>
      <c r="DM111" s="57"/>
      <c r="DN111" s="57"/>
      <c r="DO111" s="57"/>
      <c r="DP111" s="57"/>
      <c r="DQ111" s="57"/>
      <c r="DR111" s="57"/>
      <c r="DS111" s="57"/>
      <c r="DT111" s="57"/>
      <c r="DU111" s="57"/>
      <c r="DV111" s="57"/>
      <c r="DW111" s="57"/>
      <c r="DX111" s="57"/>
      <c r="DY111" s="57"/>
      <c r="DZ111" s="57"/>
      <c r="EA111" s="57"/>
      <c r="EB111" s="57"/>
      <c r="EC111" s="57"/>
      <c r="ED111" s="57"/>
      <c r="EE111" s="57"/>
      <c r="EF111" s="57"/>
      <c r="EG111" s="57"/>
      <c r="EH111" s="57"/>
      <c r="EI111" s="57"/>
      <c r="EJ111" s="57"/>
      <c r="EK111" s="57"/>
      <c r="EL111" s="57"/>
      <c r="EM111" s="57"/>
      <c r="EN111" s="57"/>
      <c r="EO111" s="57"/>
      <c r="EP111" s="57"/>
      <c r="EQ111" s="57"/>
      <c r="ER111" s="57"/>
      <c r="ES111" s="57"/>
      <c r="ET111" s="57"/>
      <c r="EU111" s="57"/>
      <c r="EV111" s="57"/>
      <c r="EW111" s="57"/>
      <c r="EX111" s="57"/>
      <c r="EY111" s="57"/>
      <c r="EZ111" s="57"/>
      <c r="FA111" s="57"/>
      <c r="FB111" s="57"/>
      <c r="FC111" s="57"/>
      <c r="FD111" s="57"/>
      <c r="FE111" s="57"/>
      <c r="FF111" s="57"/>
      <c r="FG111" s="57"/>
      <c r="FH111" s="57"/>
      <c r="FI111" s="57"/>
      <c r="FJ111" s="57"/>
      <c r="FK111" s="57"/>
      <c r="FL111" s="57"/>
      <c r="FM111" s="57"/>
      <c r="FN111" s="57"/>
      <c r="FO111" s="57"/>
      <c r="FP111" s="57"/>
      <c r="FQ111" s="57"/>
      <c r="FR111" s="57"/>
      <c r="FS111" s="57"/>
      <c r="FT111" s="57"/>
      <c r="FU111" s="57"/>
      <c r="FV111" s="57"/>
      <c r="FW111" s="57"/>
      <c r="FX111" s="57"/>
      <c r="FY111" s="57"/>
      <c r="FZ111" s="57"/>
      <c r="GA111" s="57"/>
      <c r="GB111" s="57"/>
      <c r="GC111" s="57"/>
      <c r="GD111" s="57"/>
      <c r="GE111" s="57"/>
      <c r="GF111" s="57"/>
      <c r="GG111" s="57"/>
      <c r="GH111" s="57"/>
      <c r="GI111" s="57"/>
      <c r="GJ111" s="57"/>
      <c r="GK111" s="57"/>
      <c r="GL111" s="57"/>
      <c r="GM111" s="57"/>
      <c r="GN111" s="57"/>
      <c r="GO111" s="57"/>
      <c r="GP111" s="57"/>
      <c r="GQ111" s="57"/>
      <c r="GR111" s="57"/>
      <c r="GS111" s="57"/>
      <c r="GT111" s="57"/>
      <c r="GU111" s="57"/>
      <c r="GV111" s="57"/>
      <c r="GW111" s="57"/>
      <c r="GX111" s="57"/>
      <c r="GY111" s="57"/>
      <c r="GZ111" s="57"/>
      <c r="HA111" s="57"/>
      <c r="HB111" s="57"/>
      <c r="HC111" s="57"/>
      <c r="HD111" s="57"/>
      <c r="HE111" s="57"/>
      <c r="HF111" s="57"/>
    </row>
    <row r="112" spans="1:214" s="9" customFormat="1" ht="15.75" thickBot="1">
      <c r="A112" s="70" t="s">
        <v>394</v>
      </c>
      <c r="B112" s="244">
        <v>8</v>
      </c>
      <c r="C112" s="72">
        <v>13</v>
      </c>
      <c r="D112" s="73">
        <v>15.75</v>
      </c>
      <c r="E112" s="72">
        <f>IF($J$2="AUS",C112,D112)</f>
        <v>13</v>
      </c>
      <c r="F112" s="72">
        <f>E112+(E112*0.05)</f>
        <v>13.65</v>
      </c>
      <c r="G112" s="72">
        <f>IF($I$3="Bronze",IF($J$2="AUS",(E112-((E112/1.1)*0.2))+(E112*0.05),(E112-((E112/1.15)*0.2))+(E112*0.05)),IF($J$2="AUS",(E112-((E112/1.1)*0.25))+(E112*0.05),(E112-((E112/1.15)*0.25))+(E112*0.05)))</f>
        <v>10.695454545454547</v>
      </c>
      <c r="H112" s="72">
        <f>G112/B112</f>
        <v>1.3369318181818184</v>
      </c>
      <c r="I112" s="203"/>
      <c r="J112" s="205"/>
      <c r="K112" s="204">
        <f>IF(I112&gt;0,J112*I112,J112*H112)</f>
        <v>0</v>
      </c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  <c r="AA112" s="57"/>
      <c r="AB112" s="57"/>
      <c r="AC112" s="57"/>
      <c r="AD112" s="57"/>
      <c r="AE112" s="57"/>
      <c r="AF112" s="57"/>
      <c r="AG112" s="57"/>
      <c r="AH112" s="57"/>
      <c r="AI112" s="57"/>
      <c r="AJ112" s="57"/>
      <c r="AK112" s="57"/>
      <c r="AL112" s="57"/>
      <c r="AM112" s="57"/>
      <c r="AN112" s="57"/>
      <c r="AO112" s="57"/>
      <c r="AP112" s="57"/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7"/>
      <c r="BG112" s="57"/>
      <c r="BH112" s="57"/>
      <c r="BI112" s="57"/>
      <c r="BJ112" s="57"/>
      <c r="BK112" s="57"/>
      <c r="BL112" s="57"/>
      <c r="BM112" s="57"/>
      <c r="BN112" s="57"/>
      <c r="BO112" s="57"/>
      <c r="BP112" s="57"/>
      <c r="BQ112" s="57"/>
      <c r="BR112" s="57"/>
      <c r="BS112" s="57"/>
      <c r="BT112" s="57"/>
      <c r="BU112" s="57"/>
      <c r="BV112" s="57"/>
      <c r="BW112" s="57"/>
      <c r="BX112" s="57"/>
      <c r="BY112" s="57"/>
      <c r="BZ112" s="57"/>
      <c r="CA112" s="57"/>
      <c r="CB112" s="57"/>
      <c r="CC112" s="57"/>
      <c r="CD112" s="57"/>
      <c r="CE112" s="57"/>
      <c r="CF112" s="57"/>
      <c r="CG112" s="57"/>
      <c r="CH112" s="57"/>
      <c r="CI112" s="57"/>
      <c r="CJ112" s="57"/>
      <c r="CK112" s="57"/>
      <c r="CL112" s="57"/>
      <c r="CM112" s="57"/>
      <c r="CN112" s="57"/>
      <c r="CO112" s="57"/>
      <c r="CP112" s="57"/>
      <c r="CQ112" s="57"/>
      <c r="CR112" s="57"/>
      <c r="CS112" s="57"/>
      <c r="CT112" s="57"/>
      <c r="CU112" s="57"/>
      <c r="CV112" s="57"/>
      <c r="CW112" s="57"/>
      <c r="CX112" s="57"/>
      <c r="CY112" s="57"/>
      <c r="CZ112" s="57"/>
      <c r="DA112" s="57"/>
      <c r="DB112" s="57"/>
      <c r="DC112" s="57"/>
      <c r="DD112" s="57"/>
      <c r="DE112" s="57"/>
      <c r="DF112" s="57"/>
      <c r="DG112" s="57"/>
      <c r="DH112" s="57"/>
      <c r="DI112" s="57"/>
      <c r="DJ112" s="57"/>
      <c r="DK112" s="57"/>
      <c r="DL112" s="57"/>
      <c r="DM112" s="57"/>
      <c r="DN112" s="57"/>
      <c r="DO112" s="57"/>
      <c r="DP112" s="57"/>
      <c r="DQ112" s="57"/>
      <c r="DR112" s="57"/>
      <c r="DS112" s="57"/>
      <c r="DT112" s="57"/>
      <c r="DU112" s="57"/>
      <c r="DV112" s="57"/>
      <c r="DW112" s="57"/>
      <c r="DX112" s="57"/>
      <c r="DY112" s="57"/>
      <c r="DZ112" s="57"/>
      <c r="EA112" s="57"/>
      <c r="EB112" s="57"/>
      <c r="EC112" s="57"/>
      <c r="ED112" s="57"/>
      <c r="EE112" s="57"/>
      <c r="EF112" s="57"/>
      <c r="EG112" s="57"/>
      <c r="EH112" s="57"/>
      <c r="EI112" s="57"/>
      <c r="EJ112" s="57"/>
      <c r="EK112" s="57"/>
      <c r="EL112" s="57"/>
      <c r="EM112" s="57"/>
      <c r="EN112" s="57"/>
      <c r="EO112" s="57"/>
      <c r="EP112" s="57"/>
      <c r="EQ112" s="57"/>
      <c r="ER112" s="57"/>
      <c r="ES112" s="57"/>
      <c r="ET112" s="57"/>
      <c r="EU112" s="57"/>
      <c r="EV112" s="57"/>
      <c r="EW112" s="57"/>
      <c r="EX112" s="57"/>
      <c r="EY112" s="57"/>
      <c r="EZ112" s="57"/>
      <c r="FA112" s="57"/>
      <c r="FB112" s="57"/>
      <c r="FC112" s="57"/>
      <c r="FD112" s="57"/>
      <c r="FE112" s="57"/>
      <c r="FF112" s="57"/>
      <c r="FG112" s="57"/>
      <c r="FH112" s="57"/>
      <c r="FI112" s="57"/>
      <c r="FJ112" s="57"/>
      <c r="FK112" s="57"/>
      <c r="FL112" s="57"/>
      <c r="FM112" s="57"/>
      <c r="FN112" s="57"/>
      <c r="FO112" s="57"/>
      <c r="FP112" s="57"/>
      <c r="FQ112" s="57"/>
      <c r="FR112" s="57"/>
      <c r="FS112" s="57"/>
      <c r="FT112" s="57"/>
      <c r="FU112" s="57"/>
      <c r="FV112" s="57"/>
      <c r="FW112" s="57"/>
      <c r="FX112" s="57"/>
      <c r="FY112" s="57"/>
      <c r="FZ112" s="57"/>
      <c r="GA112" s="57"/>
      <c r="GB112" s="57"/>
      <c r="GC112" s="57"/>
      <c r="GD112" s="57"/>
      <c r="GE112" s="57"/>
      <c r="GF112" s="57"/>
      <c r="GG112" s="57"/>
      <c r="GH112" s="57"/>
      <c r="GI112" s="57"/>
      <c r="GJ112" s="57"/>
      <c r="GK112" s="57"/>
      <c r="GL112" s="57"/>
      <c r="GM112" s="57"/>
      <c r="GN112" s="57"/>
      <c r="GO112" s="57"/>
      <c r="GP112" s="57"/>
      <c r="GQ112" s="57"/>
      <c r="GR112" s="57"/>
      <c r="GS112" s="57"/>
      <c r="GT112" s="57"/>
      <c r="GU112" s="57"/>
      <c r="GV112" s="57"/>
      <c r="GW112" s="57"/>
      <c r="GX112" s="57"/>
      <c r="GY112" s="57"/>
      <c r="GZ112" s="57"/>
      <c r="HA112" s="57"/>
      <c r="HB112" s="57"/>
      <c r="HC112" s="57"/>
      <c r="HD112" s="57"/>
      <c r="HE112" s="57"/>
      <c r="HF112" s="57"/>
    </row>
    <row r="113" spans="10:11" ht="15">
      <c r="J113" s="129"/>
      <c r="K113" s="129"/>
    </row>
    <row r="114" spans="10:11" ht="15">
      <c r="J114" s="129"/>
      <c r="K114" s="129"/>
    </row>
    <row r="115" spans="10:11" ht="15">
      <c r="J115" s="129"/>
      <c r="K115" s="129"/>
    </row>
    <row r="116" spans="10:11" ht="15">
      <c r="J116" s="129"/>
      <c r="K116" s="129"/>
    </row>
    <row r="117" spans="10:11" ht="15">
      <c r="J117" s="129"/>
      <c r="K117" s="129"/>
    </row>
    <row r="118" spans="10:11" ht="15">
      <c r="J118" s="129"/>
      <c r="K118" s="129"/>
    </row>
    <row r="119" spans="10:11" ht="15">
      <c r="J119" s="129"/>
      <c r="K119" s="129"/>
    </row>
    <row r="120" spans="10:11" ht="15">
      <c r="J120" s="129"/>
      <c r="K120" s="129"/>
    </row>
    <row r="121" spans="10:11" ht="15">
      <c r="J121" s="129"/>
      <c r="K121" s="129"/>
    </row>
  </sheetData>
  <sheetProtection/>
  <mergeCells count="7">
    <mergeCell ref="A7:K7"/>
    <mergeCell ref="A2:B6"/>
    <mergeCell ref="F2:I2"/>
    <mergeCell ref="J2:K2"/>
    <mergeCell ref="F3:H3"/>
    <mergeCell ref="I3:K3"/>
    <mergeCell ref="H5:J5"/>
  </mergeCells>
  <dataValidations count="2">
    <dataValidation type="list" allowBlank="1" showInputMessage="1" showErrorMessage="1" sqref="I3">
      <formula1>"Bronze, Bronze Elite or Above"</formula1>
    </dataValidation>
    <dataValidation type="list" allowBlank="1" showInputMessage="1" showErrorMessage="1" sqref="J2">
      <formula1>"AUS, NZ"</formula1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Clare Langsford</dc:creator>
  <cp:keywords/>
  <dc:description/>
  <cp:lastModifiedBy>Gennie Soriano</cp:lastModifiedBy>
  <dcterms:created xsi:type="dcterms:W3CDTF">2016-08-25T04:56:57Z</dcterms:created>
  <dcterms:modified xsi:type="dcterms:W3CDTF">2021-04-20T17:39:19Z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0x010100F0B0592AAA5C5C499D666457E3D35FE0</vt:lpwstr>
  </property>
</Properties>
</file>